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35" yWindow="315" windowWidth="9510" windowHeight="6690" activeTab="0"/>
  </bookViews>
  <sheets>
    <sheet name="Ballast Initial" sheetId="1" r:id="rId1"/>
    <sheet name="Ballast Final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IBM User </author>
  </authors>
  <commentList>
    <comment ref="E4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Distance betweenTabl Meanings of Trim (Cm)</t>
        </r>
      </text>
    </comment>
    <comment ref="G4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Distance betweenTabl Sndgs (Cm)</t>
        </r>
      </text>
    </comment>
    <comment ref="F4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Dfrnc btwn Tb Trim &amp; real Trim (Cm)</t>
        </r>
      </text>
    </comment>
    <comment ref="H4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Dfrnc btwn Tb Sndg &amp; real Sndg(Cm)</t>
        </r>
      </text>
    </comment>
    <comment ref="E43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Distance betweenTabl Trims (Cm)</t>
        </r>
      </text>
    </comment>
    <comment ref="G43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Distance betweenTabl Sndgs (Cm)</t>
        </r>
      </text>
    </comment>
    <comment ref="F43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Dfrnc btwn Tb Trim &amp; real Trim (Cm)</t>
        </r>
      </text>
    </comment>
    <comment ref="H43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Dfrnc btwn Tb Sndg &amp; real Sndg(Cm)</t>
        </r>
      </text>
    </comment>
    <comment ref="C5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1.If sounding pipe is at AFT part of the tank - Vlm.m == M - (M-N)/E*F
2.If sounding pipe is at FWD part of the tank - Vlm.m == M+(N-M)/E*F</t>
        </r>
      </text>
    </comment>
    <comment ref="E22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Distance betweenTabl Trims (Cm)</t>
        </r>
      </text>
    </comment>
    <comment ref="G22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Distance betweenTabl Sndgs (Cm)</t>
        </r>
      </text>
    </comment>
    <comment ref="F22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Dfrnc btwn Tb Trim &amp; real Trim (Cm)</t>
        </r>
      </text>
    </comment>
    <comment ref="H22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Dfrnc btwn Tb Sndg &amp; real Sndg(Cm)</t>
        </r>
      </text>
    </comment>
    <comment ref="D62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Of Tank
</t>
        </r>
      </text>
    </comment>
    <comment ref="J62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Correction for sounding, if Sounding &gt; Imag.I</t>
        </r>
      </text>
    </comment>
    <comment ref="H62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If Sounding &lt; Imag.I</t>
        </r>
      </text>
    </comment>
    <comment ref="A37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AP sounding pipe is at </t>
        </r>
        <r>
          <rPr>
            <sz val="10"/>
            <color indexed="10"/>
            <rFont val="Tahoma"/>
            <family val="2"/>
          </rPr>
          <t>FWD</t>
        </r>
        <r>
          <rPr>
            <sz val="10"/>
            <rFont val="Tahoma"/>
            <family val="2"/>
          </rPr>
          <t xml:space="preserve"> part of the tank !!!!!</t>
        </r>
      </text>
    </comment>
    <comment ref="I5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Meanings of UP lines less than meanings of LOW lines !!!!!</t>
        </r>
        <r>
          <rPr>
            <sz val="8"/>
            <rFont val="Tahoma"/>
            <family val="0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IBM User </author>
    <author>User</author>
  </authors>
  <commentList>
    <comment ref="C5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1.If sounding pipe is at AFT part of the tank - Vlm.m == M - (M-N)/E*F
2.If sounding pipe is at FWD part of the tank - Vlm.m == M+(N-M)/E*F</t>
        </r>
      </text>
    </comment>
    <comment ref="A37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AP sounding pipe is at </t>
        </r>
        <r>
          <rPr>
            <sz val="10"/>
            <color indexed="10"/>
            <rFont val="Tahoma"/>
            <family val="2"/>
          </rPr>
          <t>FWD</t>
        </r>
        <r>
          <rPr>
            <sz val="10"/>
            <rFont val="Tahoma"/>
            <family val="2"/>
          </rPr>
          <t xml:space="preserve"> part of the tank !!!!!</t>
        </r>
      </text>
    </comment>
    <comment ref="D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Corrected sounding
</t>
        </r>
      </text>
    </comment>
    <comment ref="E4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Distance betweenTabl Sndgs (Cm)</t>
        </r>
      </text>
    </comment>
    <comment ref="F4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Dfrnc btwn Tb Sndg &amp; real Sndg(Cm)</t>
        </r>
      </text>
    </comment>
    <comment ref="G5" authorId="0">
      <text>
        <r>
          <rPr>
            <b/>
            <sz val="8"/>
            <rFont val="Tahoma"/>
            <family val="0"/>
          </rPr>
          <t>IBM User 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Meanings of UP lines less than meanings of LOW lines !!!!!</t>
        </r>
        <r>
          <rPr>
            <sz val="8"/>
            <rFont val="Tahoma"/>
            <family val="0"/>
          </rPr>
          <t>!</t>
        </r>
      </text>
    </comment>
    <comment ref="D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Put PLUS instead of Minus</t>
        </r>
      </text>
    </comment>
  </commentList>
</comments>
</file>

<file path=xl/sharedStrings.xml><?xml version="1.0" encoding="utf-8"?>
<sst xmlns="http://schemas.openxmlformats.org/spreadsheetml/2006/main" count="113" uniqueCount="53">
  <si>
    <t>Cub.m</t>
  </si>
  <si>
    <t>TST</t>
  </si>
  <si>
    <t>1P</t>
  </si>
  <si>
    <t>S</t>
  </si>
  <si>
    <t>2P</t>
  </si>
  <si>
    <t>3P</t>
  </si>
  <si>
    <t>4P</t>
  </si>
  <si>
    <t>5P</t>
  </si>
  <si>
    <t>DBT</t>
  </si>
  <si>
    <t>AP</t>
  </si>
  <si>
    <t>FP</t>
  </si>
  <si>
    <t>6P</t>
  </si>
  <si>
    <t>AP sounding pipe is at FWD part of the tank !!!!!</t>
  </si>
  <si>
    <t>If sounding pipe is at AFT part of the tank - Vlm.m == M - (M-N)/E*G</t>
  </si>
  <si>
    <t>If sounding pipe is at FWD part of the tank - Vlm.m == M+(N-M)/E*G</t>
  </si>
  <si>
    <t>Ballast</t>
  </si>
  <si>
    <t>Density</t>
  </si>
  <si>
    <t>SumBallast</t>
  </si>
  <si>
    <t>FW</t>
  </si>
  <si>
    <t>Up Tb.Vlm</t>
  </si>
  <si>
    <t>LowTb.Vlm</t>
  </si>
  <si>
    <t>TRIM (m)</t>
  </si>
  <si>
    <t>Tank #</t>
  </si>
  <si>
    <t>Sndng</t>
  </si>
  <si>
    <t>Tb.Trim</t>
  </si>
  <si>
    <t>Tb.Snd</t>
  </si>
  <si>
    <t>Trim</t>
  </si>
  <si>
    <t>Sndg</t>
  </si>
  <si>
    <r>
      <t>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Cm</t>
    </r>
  </si>
  <si>
    <r>
      <t>2</t>
    </r>
    <r>
      <rPr>
        <sz val="8"/>
        <rFont val="Arial"/>
        <family val="2"/>
      </rPr>
      <t>Cm</t>
    </r>
  </si>
  <si>
    <r>
      <t>*</t>
    </r>
    <r>
      <rPr>
        <sz val="8"/>
        <rFont val="Arial"/>
        <family val="2"/>
      </rPr>
      <t>Cm</t>
    </r>
  </si>
  <si>
    <r>
      <t>,</t>
    </r>
    <r>
      <rPr>
        <sz val="8"/>
        <rFont val="Arial"/>
        <family val="2"/>
      </rPr>
      <t>Cm</t>
    </r>
  </si>
  <si>
    <t>Length</t>
  </si>
  <si>
    <t>2*LBP</t>
  </si>
  <si>
    <t>Corr.</t>
  </si>
  <si>
    <t>LBP</t>
  </si>
  <si>
    <t>RealSound</t>
  </si>
  <si>
    <t>Fp</t>
  </si>
  <si>
    <t>12C</t>
  </si>
  <si>
    <t>Imag.I</t>
  </si>
  <si>
    <t>Correction</t>
  </si>
  <si>
    <t>Sndgs</t>
  </si>
  <si>
    <t>&lt; Imag.I</t>
  </si>
  <si>
    <t>&gt; Imag.I</t>
  </si>
  <si>
    <t xml:space="preserve">Tank Calc  </t>
  </si>
  <si>
    <t>Vssl:</t>
  </si>
  <si>
    <t>Date:</t>
  </si>
  <si>
    <t>Volume</t>
  </si>
  <si>
    <t>CorrBallast</t>
  </si>
  <si>
    <t>Corr.sound</t>
  </si>
  <si>
    <t>DensityBallast</t>
  </si>
  <si>
    <r>
      <t xml:space="preserve">Meanings of UP lines </t>
    </r>
    <r>
      <rPr>
        <b/>
        <sz val="10"/>
        <color indexed="10"/>
        <rFont val="Arial"/>
        <family val="2"/>
      </rPr>
      <t>less</t>
    </r>
    <r>
      <rPr>
        <b/>
        <sz val="10"/>
        <rFont val="Arial"/>
        <family val="2"/>
      </rPr>
      <t xml:space="preserve"> than meanings of LOW lines !!!!!!</t>
    </r>
  </si>
  <si>
    <t>Fresh Water Tanks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</si>
</sst>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&quot;Ls&quot;* #,##0.00_);_(&quot;Ls&quot;* \(#,##0.00\);_(&quot;Ls&quot;* &quot;-&quot;??_);_(@_)"/>
    <numFmt numFmtId="190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 3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5" borderId="0" xfId="0" applyNumberForma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9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190" fontId="0" fillId="38" borderId="34" xfId="0" applyNumberFormat="1" applyFill="1" applyBorder="1" applyAlignment="1">
      <alignment horizontal="center"/>
    </xf>
    <xf numFmtId="190" fontId="0" fillId="38" borderId="35" xfId="0" applyNumberFormat="1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39" borderId="17" xfId="0" applyNumberFormat="1" applyFill="1" applyBorder="1" applyAlignment="1">
      <alignment/>
    </xf>
    <xf numFmtId="2" fontId="0" fillId="36" borderId="38" xfId="0" applyNumberFormat="1" applyFill="1" applyBorder="1" applyAlignment="1">
      <alignment/>
    </xf>
    <xf numFmtId="2" fontId="0" fillId="36" borderId="39" xfId="0" applyNumberFormat="1" applyFill="1" applyBorder="1" applyAlignment="1">
      <alignment/>
    </xf>
    <xf numFmtId="2" fontId="0" fillId="0" borderId="27" xfId="0" applyNumberFormat="1" applyBorder="1" applyAlignment="1">
      <alignment/>
    </xf>
    <xf numFmtId="190" fontId="0" fillId="34" borderId="40" xfId="0" applyNumberFormat="1" applyFill="1" applyBorder="1" applyAlignment="1">
      <alignment/>
    </xf>
    <xf numFmtId="190" fontId="0" fillId="34" borderId="41" xfId="0" applyNumberFormat="1" applyFill="1" applyBorder="1" applyAlignment="1">
      <alignment/>
    </xf>
    <xf numFmtId="190" fontId="0" fillId="36" borderId="41" xfId="0" applyNumberFormat="1" applyFill="1" applyBorder="1" applyAlignment="1">
      <alignment/>
    </xf>
    <xf numFmtId="190" fontId="0" fillId="34" borderId="42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2" fontId="2" fillId="39" borderId="16" xfId="0" applyNumberFormat="1" applyFont="1" applyFill="1" applyBorder="1" applyAlignment="1">
      <alignment/>
    </xf>
    <xf numFmtId="2" fontId="2" fillId="39" borderId="17" xfId="0" applyNumberFormat="1" applyFont="1" applyFill="1" applyBorder="1" applyAlignment="1">
      <alignment/>
    </xf>
    <xf numFmtId="2" fontId="2" fillId="39" borderId="19" xfId="0" applyNumberFormat="1" applyFont="1" applyFill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0" fillId="36" borderId="0" xfId="0" applyFill="1" applyBorder="1" applyAlignment="1">
      <alignment horizontal="center"/>
    </xf>
    <xf numFmtId="2" fontId="2" fillId="40" borderId="0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Border="1" applyAlignment="1">
      <alignment horizontal="center"/>
    </xf>
    <xf numFmtId="2" fontId="0" fillId="41" borderId="44" xfId="0" applyNumberForma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49" xfId="0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38" borderId="55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2" fontId="10" fillId="36" borderId="44" xfId="0" applyNumberFormat="1" applyFont="1" applyFill="1" applyBorder="1" applyAlignment="1" applyProtection="1">
      <alignment horizontal="center"/>
      <protection/>
    </xf>
    <xf numFmtId="2" fontId="10" fillId="36" borderId="0" xfId="0" applyNumberFormat="1" applyFont="1" applyFill="1" applyBorder="1" applyAlignment="1" applyProtection="1">
      <alignment horizontal="center"/>
      <protection/>
    </xf>
    <xf numFmtId="2" fontId="10" fillId="36" borderId="48" xfId="0" applyNumberFormat="1" applyFont="1" applyFill="1" applyBorder="1" applyAlignment="1" applyProtection="1">
      <alignment horizontal="center"/>
      <protection/>
    </xf>
    <xf numFmtId="2" fontId="10" fillId="36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90" fontId="0" fillId="34" borderId="58" xfId="0" applyNumberFormat="1" applyFill="1" applyBorder="1" applyAlignment="1">
      <alignment horizontal="center"/>
    </xf>
    <xf numFmtId="190" fontId="0" fillId="34" borderId="59" xfId="0" applyNumberFormat="1" applyFill="1" applyBorder="1" applyAlignment="1">
      <alignment horizontal="center"/>
    </xf>
    <xf numFmtId="190" fontId="0" fillId="34" borderId="60" xfId="0" applyNumberFormat="1" applyFill="1" applyBorder="1" applyAlignment="1">
      <alignment horizontal="center"/>
    </xf>
    <xf numFmtId="190" fontId="0" fillId="34" borderId="61" xfId="0" applyNumberFormat="1" applyFill="1" applyBorder="1" applyAlignment="1">
      <alignment horizontal="center"/>
    </xf>
    <xf numFmtId="190" fontId="0" fillId="34" borderId="62" xfId="0" applyNumberFormat="1" applyFill="1" applyBorder="1" applyAlignment="1">
      <alignment horizontal="center"/>
    </xf>
    <xf numFmtId="190" fontId="0" fillId="34" borderId="63" xfId="0" applyNumberFormat="1" applyFill="1" applyBorder="1" applyAlignment="1">
      <alignment horizontal="center"/>
    </xf>
    <xf numFmtId="190" fontId="0" fillId="34" borderId="12" xfId="0" applyNumberFormat="1" applyFill="1" applyBorder="1" applyAlignment="1">
      <alignment horizontal="center"/>
    </xf>
    <xf numFmtId="190" fontId="0" fillId="34" borderId="64" xfId="0" applyNumberFormat="1" applyFill="1" applyBorder="1" applyAlignment="1">
      <alignment horizontal="center"/>
    </xf>
    <xf numFmtId="190" fontId="0" fillId="34" borderId="13" xfId="0" applyNumberFormat="1" applyFill="1" applyBorder="1" applyAlignment="1">
      <alignment horizontal="center"/>
    </xf>
    <xf numFmtId="190" fontId="0" fillId="34" borderId="65" xfId="0" applyNumberFormat="1" applyFill="1" applyBorder="1" applyAlignment="1">
      <alignment horizontal="center"/>
    </xf>
    <xf numFmtId="190" fontId="0" fillId="34" borderId="66" xfId="0" applyNumberFormat="1" applyFill="1" applyBorder="1" applyAlignment="1">
      <alignment horizontal="center"/>
    </xf>
    <xf numFmtId="190" fontId="0" fillId="34" borderId="67" xfId="0" applyNumberFormat="1" applyFill="1" applyBorder="1" applyAlignment="1">
      <alignment horizontal="center"/>
    </xf>
    <xf numFmtId="190" fontId="0" fillId="34" borderId="68" xfId="0" applyNumberFormat="1" applyFill="1" applyBorder="1" applyAlignment="1">
      <alignment horizontal="center"/>
    </xf>
    <xf numFmtId="190" fontId="0" fillId="34" borderId="69" xfId="0" applyNumberFormat="1" applyFill="1" applyBorder="1" applyAlignment="1">
      <alignment horizontal="center"/>
    </xf>
    <xf numFmtId="190" fontId="0" fillId="34" borderId="70" xfId="0" applyNumberFormat="1" applyFill="1" applyBorder="1" applyAlignment="1">
      <alignment horizontal="center"/>
    </xf>
    <xf numFmtId="190" fontId="0" fillId="34" borderId="71" xfId="0" applyNumberFormat="1" applyFill="1" applyBorder="1" applyAlignment="1">
      <alignment horizontal="center"/>
    </xf>
    <xf numFmtId="190" fontId="0" fillId="34" borderId="72" xfId="0" applyNumberFormat="1" applyFill="1" applyBorder="1" applyAlignment="1">
      <alignment horizontal="center"/>
    </xf>
    <xf numFmtId="190" fontId="0" fillId="34" borderId="73" xfId="0" applyNumberForma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6" borderId="74" xfId="0" applyFont="1" applyFill="1" applyBorder="1" applyAlignment="1">
      <alignment horizontal="center"/>
    </xf>
    <xf numFmtId="0" fontId="0" fillId="42" borderId="0" xfId="0" applyFill="1" applyAlignment="1">
      <alignment/>
    </xf>
    <xf numFmtId="2" fontId="0" fillId="34" borderId="26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0" borderId="43" xfId="0" applyNumberFormat="1" applyFont="1" applyBorder="1" applyAlignment="1">
      <alignment horizontal="center"/>
    </xf>
    <xf numFmtId="2" fontId="0" fillId="36" borderId="44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Border="1" applyAlignment="1">
      <alignment horizontal="center"/>
    </xf>
    <xf numFmtId="2" fontId="0" fillId="36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47" xfId="0" applyNumberFormat="1" applyFont="1" applyBorder="1" applyAlignment="1">
      <alignment horizontal="center"/>
    </xf>
    <xf numFmtId="2" fontId="0" fillId="36" borderId="48" xfId="0" applyNumberFormat="1" applyFont="1" applyFill="1" applyBorder="1" applyAlignment="1" applyProtection="1">
      <alignment horizontal="center"/>
      <protection/>
    </xf>
    <xf numFmtId="2" fontId="2" fillId="0" borderId="48" xfId="0" applyNumberFormat="1" applyFont="1" applyBorder="1" applyAlignment="1">
      <alignment/>
    </xf>
    <xf numFmtId="0" fontId="0" fillId="33" borderId="48" xfId="0" applyNumberFormat="1" applyFill="1" applyBorder="1" applyAlignment="1">
      <alignment/>
    </xf>
    <xf numFmtId="0" fontId="0" fillId="0" borderId="48" xfId="0" applyNumberFormat="1" applyBorder="1" applyAlignment="1">
      <alignment/>
    </xf>
    <xf numFmtId="2" fontId="0" fillId="34" borderId="47" xfId="0" applyNumberFormat="1" applyFill="1" applyBorder="1" applyAlignment="1">
      <alignment/>
    </xf>
    <xf numFmtId="2" fontId="0" fillId="34" borderId="49" xfId="0" applyNumberFormat="1" applyFill="1" applyBorder="1" applyAlignment="1">
      <alignment/>
    </xf>
    <xf numFmtId="0" fontId="10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42" borderId="48" xfId="0" applyFill="1" applyBorder="1" applyAlignment="1">
      <alignment/>
    </xf>
    <xf numFmtId="0" fontId="2" fillId="0" borderId="75" xfId="0" applyFont="1" applyBorder="1" applyAlignment="1">
      <alignment horizontal="right"/>
    </xf>
    <xf numFmtId="2" fontId="0" fillId="0" borderId="76" xfId="0" applyNumberFormat="1" applyFont="1" applyBorder="1" applyAlignment="1">
      <alignment horizontal="center"/>
    </xf>
    <xf numFmtId="2" fontId="0" fillId="36" borderId="22" xfId="0" applyNumberFormat="1" applyFont="1" applyFill="1" applyBorder="1" applyAlignment="1" applyProtection="1">
      <alignment horizontal="center"/>
      <protection/>
    </xf>
    <xf numFmtId="0" fontId="0" fillId="33" borderId="22" xfId="0" applyNumberFormat="1" applyFill="1" applyBorder="1" applyAlignment="1">
      <alignment/>
    </xf>
    <xf numFmtId="0" fontId="0" fillId="0" borderId="22" xfId="0" applyNumberFormat="1" applyBorder="1" applyAlignment="1">
      <alignment/>
    </xf>
    <xf numFmtId="2" fontId="0" fillId="34" borderId="76" xfId="0" applyNumberFormat="1" applyFill="1" applyBorder="1" applyAlignment="1">
      <alignment/>
    </xf>
    <xf numFmtId="2" fontId="0" fillId="34" borderId="77" xfId="0" applyNumberFormat="1" applyFill="1" applyBorder="1" applyAlignment="1">
      <alignment/>
    </xf>
    <xf numFmtId="0" fontId="1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42" borderId="22" xfId="0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0" fontId="2" fillId="43" borderId="0" xfId="0" applyFont="1" applyFill="1" applyAlignment="1">
      <alignment horizontal="center"/>
    </xf>
    <xf numFmtId="0" fontId="2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85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1" max="1" width="5.140625" style="2" customWidth="1"/>
    <col min="2" max="2" width="6.8515625" style="1" customWidth="1"/>
    <col min="3" max="3" width="7.7109375" style="1" customWidth="1"/>
    <col min="4" max="4" width="6.57421875" style="1" customWidth="1"/>
    <col min="5" max="5" width="6.28125" style="1" customWidth="1"/>
    <col min="6" max="6" width="5.8515625" style="1" customWidth="1"/>
    <col min="7" max="7" width="6.140625" style="1" customWidth="1"/>
    <col min="8" max="8" width="6.28125" style="1" customWidth="1"/>
    <col min="9" max="10" width="7.7109375" style="1" customWidth="1"/>
    <col min="11" max="11" width="8.7109375" style="1" customWidth="1"/>
    <col min="12" max="12" width="8.421875" style="1" customWidth="1"/>
    <col min="13" max="13" width="7.7109375" style="0" customWidth="1"/>
    <col min="14" max="14" width="8.00390625" style="0" customWidth="1"/>
    <col min="16" max="16" width="5.00390625" style="0" customWidth="1"/>
    <col min="17" max="18" width="7.421875" style="0" customWidth="1"/>
  </cols>
  <sheetData>
    <row r="1" spans="1:23" ht="13.5" thickBot="1">
      <c r="A1" s="62"/>
      <c r="B1" s="61" t="s">
        <v>44</v>
      </c>
      <c r="H1" s="163"/>
      <c r="I1" s="163"/>
      <c r="J1" s="163"/>
      <c r="K1" s="163" t="s">
        <v>51</v>
      </c>
      <c r="L1" s="163"/>
      <c r="M1" s="164"/>
      <c r="N1" s="164"/>
      <c r="Q1" s="164" t="s">
        <v>13</v>
      </c>
      <c r="R1" s="164"/>
      <c r="S1" s="164"/>
      <c r="T1" s="164"/>
      <c r="U1" s="164"/>
      <c r="V1" s="164"/>
      <c r="W1" s="164"/>
    </row>
    <row r="2" spans="1:14" ht="12.75">
      <c r="A2" s="2" t="s">
        <v>45</v>
      </c>
      <c r="H2" s="163"/>
      <c r="I2" s="163"/>
      <c r="J2" s="163"/>
      <c r="K2" s="163" t="s">
        <v>12</v>
      </c>
      <c r="L2" s="163"/>
      <c r="M2" s="164"/>
      <c r="N2" s="164"/>
    </row>
    <row r="3" spans="1:23" ht="12.75">
      <c r="A3" s="2" t="s">
        <v>46</v>
      </c>
      <c r="Q3" s="165" t="s">
        <v>14</v>
      </c>
      <c r="R3" s="165"/>
      <c r="S3" s="165"/>
      <c r="T3" s="165"/>
      <c r="U3" s="165"/>
      <c r="V3" s="165"/>
      <c r="W3" s="165"/>
    </row>
    <row r="4" spans="5:8" ht="13.5" thickBot="1">
      <c r="E4" s="14" t="s">
        <v>28</v>
      </c>
      <c r="F4" s="16" t="s">
        <v>30</v>
      </c>
      <c r="G4" s="15" t="s">
        <v>29</v>
      </c>
      <c r="H4" s="16" t="s">
        <v>31</v>
      </c>
    </row>
    <row r="5" spans="1:19" ht="12" customHeight="1" thickBot="1">
      <c r="A5" s="18" t="s">
        <v>22</v>
      </c>
      <c r="B5" s="17" t="s">
        <v>23</v>
      </c>
      <c r="C5" s="17" t="s">
        <v>0</v>
      </c>
      <c r="D5" s="3" t="s">
        <v>21</v>
      </c>
      <c r="E5" s="30" t="s">
        <v>24</v>
      </c>
      <c r="F5" s="27" t="s">
        <v>26</v>
      </c>
      <c r="G5" s="29" t="s">
        <v>25</v>
      </c>
      <c r="H5" s="27" t="s">
        <v>27</v>
      </c>
      <c r="I5" s="3" t="s">
        <v>19</v>
      </c>
      <c r="J5" s="3" t="s">
        <v>19</v>
      </c>
      <c r="K5" s="3" t="s">
        <v>20</v>
      </c>
      <c r="L5" s="4" t="s">
        <v>20</v>
      </c>
      <c r="Q5" s="74" t="s">
        <v>47</v>
      </c>
      <c r="R5" s="73" t="s">
        <v>16</v>
      </c>
      <c r="S5" s="75" t="s">
        <v>48</v>
      </c>
    </row>
    <row r="6" spans="1:19" ht="12.75">
      <c r="A6" s="96" t="s">
        <v>10</v>
      </c>
      <c r="B6" s="82"/>
      <c r="C6" s="102" t="e">
        <f aca="true" t="shared" si="0" ref="C6:C19">M6-(M6-N6)/E6*F6</f>
        <v>#DIV/0!</v>
      </c>
      <c r="D6" s="83"/>
      <c r="E6" s="84"/>
      <c r="F6" s="85"/>
      <c r="G6" s="84"/>
      <c r="H6" s="86"/>
      <c r="I6" s="109"/>
      <c r="J6" s="110"/>
      <c r="K6" s="109"/>
      <c r="L6" s="111"/>
      <c r="M6" s="10" t="e">
        <f>(K6-I6)/G6*H6+I6</f>
        <v>#DIV/0!</v>
      </c>
      <c r="N6" s="10" t="e">
        <f>(L6-J6)/G6*H6+J6</f>
        <v>#DIV/0!</v>
      </c>
      <c r="P6" s="2" t="str">
        <f>A6</f>
        <v>FP</v>
      </c>
      <c r="Q6" s="63" t="e">
        <f aca="true" t="shared" si="1" ref="Q6:Q19">C6</f>
        <v>#DIV/0!</v>
      </c>
      <c r="R6" s="69"/>
      <c r="S6" s="76" t="e">
        <f>Q6*R6</f>
        <v>#DIV/0!</v>
      </c>
    </row>
    <row r="7" spans="1:19" ht="12.75">
      <c r="A7" s="100" t="s">
        <v>1</v>
      </c>
      <c r="B7" s="79"/>
      <c r="C7" s="103"/>
      <c r="D7" s="80"/>
      <c r="E7" s="21"/>
      <c r="F7" s="38"/>
      <c r="G7" s="21"/>
      <c r="H7" s="20"/>
      <c r="I7" s="112"/>
      <c r="J7" s="113"/>
      <c r="K7" s="112"/>
      <c r="L7" s="114"/>
      <c r="M7" s="10"/>
      <c r="N7" s="10"/>
      <c r="P7" s="2" t="str">
        <f aca="true" t="shared" si="2" ref="P7:P37">A7</f>
        <v>TST</v>
      </c>
      <c r="Q7" s="64"/>
      <c r="R7" s="70"/>
      <c r="S7" s="77"/>
    </row>
    <row r="8" spans="1:19" ht="12.75">
      <c r="A8" s="97" t="s">
        <v>2</v>
      </c>
      <c r="B8" s="79"/>
      <c r="C8" s="103" t="e">
        <f t="shared" si="0"/>
        <v>#DIV/0!</v>
      </c>
      <c r="D8" s="101">
        <f>D6</f>
        <v>0</v>
      </c>
      <c r="E8" s="21"/>
      <c r="F8" s="38"/>
      <c r="G8" s="21"/>
      <c r="H8" s="20"/>
      <c r="I8" s="115"/>
      <c r="J8" s="116"/>
      <c r="K8" s="115"/>
      <c r="L8" s="117"/>
      <c r="M8" s="10" t="e">
        <f aca="true" t="shared" si="3" ref="M8:M18">(K8-I8)/G8*H8+I8</f>
        <v>#DIV/0!</v>
      </c>
      <c r="N8" s="10" t="e">
        <f aca="true" t="shared" si="4" ref="N8:N18">(L8-J8)/G8*H8+J8</f>
        <v>#DIV/0!</v>
      </c>
      <c r="P8" s="2" t="str">
        <f t="shared" si="2"/>
        <v>1P</v>
      </c>
      <c r="Q8" s="64" t="e">
        <f t="shared" si="1"/>
        <v>#DIV/0!</v>
      </c>
      <c r="R8" s="70"/>
      <c r="S8" s="77" t="e">
        <f aca="true" t="shared" si="5" ref="S8:S37">Q8*R8</f>
        <v>#DIV/0!</v>
      </c>
    </row>
    <row r="9" spans="1:19" ht="12.75">
      <c r="A9" s="98" t="s">
        <v>3</v>
      </c>
      <c r="B9" s="87"/>
      <c r="C9" s="104" t="e">
        <f t="shared" si="0"/>
        <v>#DIV/0!</v>
      </c>
      <c r="D9" s="88">
        <f>D6</f>
        <v>0</v>
      </c>
      <c r="E9" s="89"/>
      <c r="F9" s="39"/>
      <c r="G9" s="89"/>
      <c r="H9" s="90"/>
      <c r="I9" s="118"/>
      <c r="J9" s="119"/>
      <c r="K9" s="118"/>
      <c r="L9" s="120"/>
      <c r="M9" s="10" t="e">
        <f t="shared" si="3"/>
        <v>#DIV/0!</v>
      </c>
      <c r="N9" s="10" t="e">
        <f t="shared" si="4"/>
        <v>#DIV/0!</v>
      </c>
      <c r="P9" s="2" t="str">
        <f t="shared" si="2"/>
        <v>S</v>
      </c>
      <c r="Q9" s="64" t="e">
        <f t="shared" si="1"/>
        <v>#DIV/0!</v>
      </c>
      <c r="R9" s="70"/>
      <c r="S9" s="77" t="e">
        <f t="shared" si="5"/>
        <v>#DIV/0!</v>
      </c>
    </row>
    <row r="10" spans="1:19" ht="12.75">
      <c r="A10" s="97" t="s">
        <v>4</v>
      </c>
      <c r="B10" s="79"/>
      <c r="C10" s="103" t="e">
        <f t="shared" si="0"/>
        <v>#DIV/0!</v>
      </c>
      <c r="D10" s="80">
        <f>D6</f>
        <v>0</v>
      </c>
      <c r="E10" s="21"/>
      <c r="F10" s="38"/>
      <c r="G10" s="21"/>
      <c r="H10" s="20"/>
      <c r="I10" s="112"/>
      <c r="J10" s="113"/>
      <c r="K10" s="112"/>
      <c r="L10" s="114"/>
      <c r="M10" s="10" t="e">
        <f t="shared" si="3"/>
        <v>#DIV/0!</v>
      </c>
      <c r="N10" s="10" t="e">
        <f t="shared" si="4"/>
        <v>#DIV/0!</v>
      </c>
      <c r="P10" s="2" t="str">
        <f t="shared" si="2"/>
        <v>2P</v>
      </c>
      <c r="Q10" s="64" t="e">
        <f t="shared" si="1"/>
        <v>#DIV/0!</v>
      </c>
      <c r="R10" s="70"/>
      <c r="S10" s="77" t="e">
        <f t="shared" si="5"/>
        <v>#DIV/0!</v>
      </c>
    </row>
    <row r="11" spans="1:19" ht="12.75">
      <c r="A11" s="98" t="s">
        <v>3</v>
      </c>
      <c r="B11" s="87"/>
      <c r="C11" s="104" t="e">
        <f t="shared" si="0"/>
        <v>#DIV/0!</v>
      </c>
      <c r="D11" s="88">
        <f>D6</f>
        <v>0</v>
      </c>
      <c r="E11" s="89"/>
      <c r="F11" s="39"/>
      <c r="G11" s="89"/>
      <c r="H11" s="90"/>
      <c r="I11" s="118"/>
      <c r="J11" s="119"/>
      <c r="K11" s="118"/>
      <c r="L11" s="120"/>
      <c r="M11" s="10" t="e">
        <f t="shared" si="3"/>
        <v>#DIV/0!</v>
      </c>
      <c r="N11" s="10" t="e">
        <f t="shared" si="4"/>
        <v>#DIV/0!</v>
      </c>
      <c r="P11" s="2" t="str">
        <f t="shared" si="2"/>
        <v>S</v>
      </c>
      <c r="Q11" s="64" t="e">
        <f t="shared" si="1"/>
        <v>#DIV/0!</v>
      </c>
      <c r="R11" s="70"/>
      <c r="S11" s="77" t="e">
        <f t="shared" si="5"/>
        <v>#DIV/0!</v>
      </c>
    </row>
    <row r="12" spans="1:19" ht="12.75">
      <c r="A12" s="97" t="s">
        <v>5</v>
      </c>
      <c r="B12" s="79"/>
      <c r="C12" s="103" t="e">
        <f t="shared" si="0"/>
        <v>#DIV/0!</v>
      </c>
      <c r="D12" s="80">
        <f>D6</f>
        <v>0</v>
      </c>
      <c r="E12" s="21"/>
      <c r="F12" s="38"/>
      <c r="G12" s="21"/>
      <c r="H12" s="20"/>
      <c r="I12" s="112"/>
      <c r="J12" s="113"/>
      <c r="K12" s="112"/>
      <c r="L12" s="114"/>
      <c r="M12" s="10" t="e">
        <f t="shared" si="3"/>
        <v>#DIV/0!</v>
      </c>
      <c r="N12" s="10" t="e">
        <f t="shared" si="4"/>
        <v>#DIV/0!</v>
      </c>
      <c r="P12" s="2" t="str">
        <f t="shared" si="2"/>
        <v>3P</v>
      </c>
      <c r="Q12" s="64" t="e">
        <f t="shared" si="1"/>
        <v>#DIV/0!</v>
      </c>
      <c r="R12" s="70"/>
      <c r="S12" s="77" t="e">
        <f t="shared" si="5"/>
        <v>#DIV/0!</v>
      </c>
    </row>
    <row r="13" spans="1:19" ht="12.75">
      <c r="A13" s="98" t="s">
        <v>3</v>
      </c>
      <c r="B13" s="87"/>
      <c r="C13" s="104" t="e">
        <f t="shared" si="0"/>
        <v>#DIV/0!</v>
      </c>
      <c r="D13" s="88">
        <f>D6</f>
        <v>0</v>
      </c>
      <c r="E13" s="89"/>
      <c r="F13" s="39"/>
      <c r="G13" s="89"/>
      <c r="H13" s="90"/>
      <c r="I13" s="118"/>
      <c r="J13" s="119"/>
      <c r="K13" s="118"/>
      <c r="L13" s="120"/>
      <c r="M13" s="10" t="e">
        <f t="shared" si="3"/>
        <v>#DIV/0!</v>
      </c>
      <c r="N13" s="10" t="e">
        <f t="shared" si="4"/>
        <v>#DIV/0!</v>
      </c>
      <c r="P13" s="2" t="str">
        <f t="shared" si="2"/>
        <v>S</v>
      </c>
      <c r="Q13" s="64" t="e">
        <f t="shared" si="1"/>
        <v>#DIV/0!</v>
      </c>
      <c r="R13" s="70"/>
      <c r="S13" s="77" t="e">
        <f t="shared" si="5"/>
        <v>#DIV/0!</v>
      </c>
    </row>
    <row r="14" spans="1:19" ht="12.75">
      <c r="A14" s="97" t="s">
        <v>6</v>
      </c>
      <c r="B14" s="79"/>
      <c r="C14" s="103" t="e">
        <f t="shared" si="0"/>
        <v>#DIV/0!</v>
      </c>
      <c r="D14" s="80">
        <f>D6</f>
        <v>0</v>
      </c>
      <c r="E14" s="21"/>
      <c r="F14" s="38"/>
      <c r="G14" s="21"/>
      <c r="H14" s="20"/>
      <c r="I14" s="112"/>
      <c r="J14" s="113"/>
      <c r="K14" s="112"/>
      <c r="L14" s="114"/>
      <c r="M14" s="10" t="e">
        <f t="shared" si="3"/>
        <v>#DIV/0!</v>
      </c>
      <c r="N14" s="10" t="e">
        <f t="shared" si="4"/>
        <v>#DIV/0!</v>
      </c>
      <c r="P14" s="2" t="str">
        <f t="shared" si="2"/>
        <v>4P</v>
      </c>
      <c r="Q14" s="64" t="e">
        <f t="shared" si="1"/>
        <v>#DIV/0!</v>
      </c>
      <c r="R14" s="70"/>
      <c r="S14" s="77" t="e">
        <f t="shared" si="5"/>
        <v>#DIV/0!</v>
      </c>
    </row>
    <row r="15" spans="1:19" ht="12.75">
      <c r="A15" s="98" t="s">
        <v>3</v>
      </c>
      <c r="B15" s="87"/>
      <c r="C15" s="104" t="e">
        <f t="shared" si="0"/>
        <v>#DIV/0!</v>
      </c>
      <c r="D15" s="88">
        <f>D6</f>
        <v>0</v>
      </c>
      <c r="E15" s="89"/>
      <c r="F15" s="39"/>
      <c r="G15" s="89"/>
      <c r="H15" s="90"/>
      <c r="I15" s="118"/>
      <c r="J15" s="119"/>
      <c r="K15" s="118"/>
      <c r="L15" s="120"/>
      <c r="M15" s="10" t="e">
        <f t="shared" si="3"/>
        <v>#DIV/0!</v>
      </c>
      <c r="N15" s="10" t="e">
        <f t="shared" si="4"/>
        <v>#DIV/0!</v>
      </c>
      <c r="P15" s="2" t="str">
        <f t="shared" si="2"/>
        <v>S</v>
      </c>
      <c r="Q15" s="64" t="e">
        <f t="shared" si="1"/>
        <v>#DIV/0!</v>
      </c>
      <c r="R15" s="70"/>
      <c r="S15" s="77" t="e">
        <f t="shared" si="5"/>
        <v>#DIV/0!</v>
      </c>
    </row>
    <row r="16" spans="1:19" ht="12.75">
      <c r="A16" s="97" t="s">
        <v>7</v>
      </c>
      <c r="B16" s="79"/>
      <c r="C16" s="103" t="e">
        <f t="shared" si="0"/>
        <v>#DIV/0!</v>
      </c>
      <c r="D16" s="80">
        <f>D6</f>
        <v>0</v>
      </c>
      <c r="E16" s="21"/>
      <c r="F16" s="38"/>
      <c r="G16" s="21"/>
      <c r="H16" s="20"/>
      <c r="I16" s="112"/>
      <c r="J16" s="113"/>
      <c r="K16" s="112"/>
      <c r="L16" s="114"/>
      <c r="M16" s="10" t="e">
        <f t="shared" si="3"/>
        <v>#DIV/0!</v>
      </c>
      <c r="N16" s="10" t="e">
        <f t="shared" si="4"/>
        <v>#DIV/0!</v>
      </c>
      <c r="P16" s="2" t="str">
        <f t="shared" si="2"/>
        <v>5P</v>
      </c>
      <c r="Q16" s="64" t="e">
        <f t="shared" si="1"/>
        <v>#DIV/0!</v>
      </c>
      <c r="R16" s="70"/>
      <c r="S16" s="77" t="e">
        <f t="shared" si="5"/>
        <v>#DIV/0!</v>
      </c>
    </row>
    <row r="17" spans="1:19" ht="12.75">
      <c r="A17" s="98" t="s">
        <v>3</v>
      </c>
      <c r="B17" s="87"/>
      <c r="C17" s="104" t="e">
        <f t="shared" si="0"/>
        <v>#DIV/0!</v>
      </c>
      <c r="D17" s="88">
        <f>D6</f>
        <v>0</v>
      </c>
      <c r="E17" s="89"/>
      <c r="F17" s="39"/>
      <c r="G17" s="89"/>
      <c r="H17" s="90"/>
      <c r="I17" s="118"/>
      <c r="J17" s="119"/>
      <c r="K17" s="118"/>
      <c r="L17" s="120"/>
      <c r="M17" s="10" t="e">
        <f t="shared" si="3"/>
        <v>#DIV/0!</v>
      </c>
      <c r="N17" s="10" t="e">
        <f t="shared" si="4"/>
        <v>#DIV/0!</v>
      </c>
      <c r="P17" s="2" t="str">
        <f t="shared" si="2"/>
        <v>S</v>
      </c>
      <c r="Q17" s="64" t="e">
        <f t="shared" si="1"/>
        <v>#DIV/0!</v>
      </c>
      <c r="R17" s="70"/>
      <c r="S17" s="77" t="e">
        <f t="shared" si="5"/>
        <v>#DIV/0!</v>
      </c>
    </row>
    <row r="18" spans="1:19" ht="12.75">
      <c r="A18" s="97" t="s">
        <v>11</v>
      </c>
      <c r="B18" s="79"/>
      <c r="C18" s="103" t="e">
        <f t="shared" si="0"/>
        <v>#DIV/0!</v>
      </c>
      <c r="D18" s="80">
        <f>D6</f>
        <v>0</v>
      </c>
      <c r="E18" s="21"/>
      <c r="F18" s="38"/>
      <c r="G18" s="21"/>
      <c r="H18" s="20"/>
      <c r="I18" s="112"/>
      <c r="J18" s="113"/>
      <c r="K18" s="112"/>
      <c r="L18" s="114"/>
      <c r="M18" s="10" t="e">
        <f t="shared" si="3"/>
        <v>#DIV/0!</v>
      </c>
      <c r="N18" s="10" t="e">
        <f t="shared" si="4"/>
        <v>#DIV/0!</v>
      </c>
      <c r="P18" s="2" t="str">
        <f t="shared" si="2"/>
        <v>6P</v>
      </c>
      <c r="Q18" s="64" t="e">
        <f t="shared" si="1"/>
        <v>#DIV/0!</v>
      </c>
      <c r="R18" s="70"/>
      <c r="S18" s="77" t="e">
        <f t="shared" si="5"/>
        <v>#DIV/0!</v>
      </c>
    </row>
    <row r="19" spans="1:19" ht="12.75">
      <c r="A19" s="98" t="s">
        <v>3</v>
      </c>
      <c r="B19" s="87"/>
      <c r="C19" s="104" t="e">
        <f t="shared" si="0"/>
        <v>#DIV/0!</v>
      </c>
      <c r="D19" s="88">
        <f>D6</f>
        <v>0</v>
      </c>
      <c r="E19" s="89"/>
      <c r="F19" s="39"/>
      <c r="G19" s="89"/>
      <c r="H19" s="90"/>
      <c r="I19" s="118"/>
      <c r="J19" s="119"/>
      <c r="K19" s="118"/>
      <c r="L19" s="120"/>
      <c r="M19" s="10" t="e">
        <f>(K19-I19)/G19*H19+I19</f>
        <v>#DIV/0!</v>
      </c>
      <c r="N19" s="10" t="e">
        <f>(L19-J19)/G19*H19+J19</f>
        <v>#DIV/0!</v>
      </c>
      <c r="P19" s="2" t="str">
        <f t="shared" si="2"/>
        <v>S</v>
      </c>
      <c r="Q19" s="64" t="e">
        <f t="shared" si="1"/>
        <v>#DIV/0!</v>
      </c>
      <c r="R19" s="70"/>
      <c r="S19" s="77" t="e">
        <f t="shared" si="5"/>
        <v>#DIV/0!</v>
      </c>
    </row>
    <row r="20" spans="1:19" ht="12.75">
      <c r="A20" s="97"/>
      <c r="B20" s="79"/>
      <c r="C20" s="103"/>
      <c r="D20" s="80"/>
      <c r="E20" s="21"/>
      <c r="F20" s="39"/>
      <c r="G20" s="21"/>
      <c r="H20" s="20"/>
      <c r="I20" s="121"/>
      <c r="J20" s="122"/>
      <c r="K20" s="121"/>
      <c r="L20" s="123"/>
      <c r="M20" s="10"/>
      <c r="N20" s="10"/>
      <c r="P20" s="2"/>
      <c r="Q20" s="64"/>
      <c r="R20" s="70"/>
      <c r="S20" s="77"/>
    </row>
    <row r="21" spans="1:19" ht="12.75">
      <c r="A21" s="97"/>
      <c r="B21" s="79"/>
      <c r="C21" s="103"/>
      <c r="D21" s="80"/>
      <c r="E21" s="21"/>
      <c r="F21" s="39"/>
      <c r="G21" s="21"/>
      <c r="H21" s="20"/>
      <c r="I21" s="112"/>
      <c r="J21" s="113"/>
      <c r="K21" s="112"/>
      <c r="L21" s="114"/>
      <c r="M21" s="10"/>
      <c r="N21" s="10"/>
      <c r="P21" s="2"/>
      <c r="Q21" s="64"/>
      <c r="R21" s="70"/>
      <c r="S21" s="65"/>
    </row>
    <row r="22" spans="1:19" ht="12.75">
      <c r="A22" s="100" t="s">
        <v>8</v>
      </c>
      <c r="B22" s="79"/>
      <c r="C22" s="103"/>
      <c r="D22" s="80"/>
      <c r="E22" s="33" t="s">
        <v>28</v>
      </c>
      <c r="F22" s="25" t="s">
        <v>30</v>
      </c>
      <c r="G22" s="34" t="s">
        <v>29</v>
      </c>
      <c r="H22" s="26" t="s">
        <v>31</v>
      </c>
      <c r="I22" s="115"/>
      <c r="J22" s="116"/>
      <c r="K22" s="115"/>
      <c r="L22" s="117"/>
      <c r="M22" s="10"/>
      <c r="N22" s="10"/>
      <c r="P22" s="2" t="str">
        <f t="shared" si="2"/>
        <v>DBT</v>
      </c>
      <c r="Q22" s="66"/>
      <c r="R22" s="71"/>
      <c r="S22" s="67"/>
    </row>
    <row r="23" spans="1:19" ht="12.75">
      <c r="A23" s="97" t="s">
        <v>2</v>
      </c>
      <c r="B23" s="79"/>
      <c r="C23" s="103" t="e">
        <f aca="true" t="shared" si="6" ref="C23:C34">M23-(M23-N23)/E23*F23</f>
        <v>#DIV/0!</v>
      </c>
      <c r="D23" s="80">
        <f>D6</f>
        <v>0</v>
      </c>
      <c r="E23" s="21"/>
      <c r="F23" s="40"/>
      <c r="G23" s="21"/>
      <c r="H23" s="20"/>
      <c r="I23" s="115"/>
      <c r="J23" s="116"/>
      <c r="K23" s="115"/>
      <c r="L23" s="117"/>
      <c r="M23" s="10" t="e">
        <f aca="true" t="shared" si="7" ref="M23:M34">(K23-I23)/G23*H23+I23</f>
        <v>#DIV/0!</v>
      </c>
      <c r="N23" s="10" t="e">
        <f aca="true" t="shared" si="8" ref="N23:N34">(L23-J23)/G23*H23+J23</f>
        <v>#DIV/0!</v>
      </c>
      <c r="P23" s="2" t="str">
        <f t="shared" si="2"/>
        <v>1P</v>
      </c>
      <c r="Q23" s="64" t="e">
        <f aca="true" t="shared" si="9" ref="Q23:Q37">C23</f>
        <v>#DIV/0!</v>
      </c>
      <c r="R23" s="70"/>
      <c r="S23" s="77" t="e">
        <f t="shared" si="5"/>
        <v>#DIV/0!</v>
      </c>
    </row>
    <row r="24" spans="1:19" ht="12.75">
      <c r="A24" s="98" t="s">
        <v>3</v>
      </c>
      <c r="B24" s="87"/>
      <c r="C24" s="104" t="e">
        <f t="shared" si="6"/>
        <v>#DIV/0!</v>
      </c>
      <c r="D24" s="88">
        <f>D6</f>
        <v>0</v>
      </c>
      <c r="E24" s="89"/>
      <c r="F24" s="39"/>
      <c r="G24" s="89"/>
      <c r="H24" s="90"/>
      <c r="I24" s="118"/>
      <c r="J24" s="119"/>
      <c r="K24" s="118"/>
      <c r="L24" s="120"/>
      <c r="M24" s="10" t="e">
        <f t="shared" si="7"/>
        <v>#DIV/0!</v>
      </c>
      <c r="N24" s="10" t="e">
        <f t="shared" si="8"/>
        <v>#DIV/0!</v>
      </c>
      <c r="P24" s="2" t="str">
        <f t="shared" si="2"/>
        <v>S</v>
      </c>
      <c r="Q24" s="64" t="e">
        <f t="shared" si="9"/>
        <v>#DIV/0!</v>
      </c>
      <c r="R24" s="70"/>
      <c r="S24" s="77" t="e">
        <f t="shared" si="5"/>
        <v>#DIV/0!</v>
      </c>
    </row>
    <row r="25" spans="1:19" ht="12.75">
      <c r="A25" s="97" t="s">
        <v>4</v>
      </c>
      <c r="B25" s="79"/>
      <c r="C25" s="103" t="e">
        <f t="shared" si="6"/>
        <v>#DIV/0!</v>
      </c>
      <c r="D25" s="80">
        <f>D6</f>
        <v>0</v>
      </c>
      <c r="E25" s="21"/>
      <c r="F25" s="38"/>
      <c r="G25" s="21"/>
      <c r="H25" s="20"/>
      <c r="I25" s="112"/>
      <c r="J25" s="113"/>
      <c r="K25" s="112"/>
      <c r="L25" s="114"/>
      <c r="M25" s="10" t="e">
        <f t="shared" si="7"/>
        <v>#DIV/0!</v>
      </c>
      <c r="N25" s="10" t="e">
        <f t="shared" si="8"/>
        <v>#DIV/0!</v>
      </c>
      <c r="P25" s="2" t="str">
        <f t="shared" si="2"/>
        <v>2P</v>
      </c>
      <c r="Q25" s="64" t="e">
        <f t="shared" si="9"/>
        <v>#DIV/0!</v>
      </c>
      <c r="R25" s="70"/>
      <c r="S25" s="77" t="e">
        <f t="shared" si="5"/>
        <v>#DIV/0!</v>
      </c>
    </row>
    <row r="26" spans="1:19" ht="12.75">
      <c r="A26" s="98" t="s">
        <v>3</v>
      </c>
      <c r="B26" s="87"/>
      <c r="C26" s="104" t="e">
        <f t="shared" si="6"/>
        <v>#DIV/0!</v>
      </c>
      <c r="D26" s="88">
        <f>D6</f>
        <v>0</v>
      </c>
      <c r="E26" s="89"/>
      <c r="F26" s="39"/>
      <c r="G26" s="89"/>
      <c r="H26" s="90"/>
      <c r="I26" s="118"/>
      <c r="J26" s="119"/>
      <c r="K26" s="118"/>
      <c r="L26" s="120"/>
      <c r="M26" s="10" t="e">
        <f t="shared" si="7"/>
        <v>#DIV/0!</v>
      </c>
      <c r="N26" s="10" t="e">
        <f t="shared" si="8"/>
        <v>#DIV/0!</v>
      </c>
      <c r="P26" s="2" t="str">
        <f t="shared" si="2"/>
        <v>S</v>
      </c>
      <c r="Q26" s="64" t="e">
        <f t="shared" si="9"/>
        <v>#DIV/0!</v>
      </c>
      <c r="R26" s="70"/>
      <c r="S26" s="77" t="e">
        <f t="shared" si="5"/>
        <v>#DIV/0!</v>
      </c>
    </row>
    <row r="27" spans="1:19" ht="12.75">
      <c r="A27" s="97" t="s">
        <v>5</v>
      </c>
      <c r="B27" s="79"/>
      <c r="C27" s="103" t="e">
        <f t="shared" si="6"/>
        <v>#DIV/0!</v>
      </c>
      <c r="D27" s="80">
        <f>D6</f>
        <v>0</v>
      </c>
      <c r="E27" s="21"/>
      <c r="F27" s="38"/>
      <c r="G27" s="21"/>
      <c r="H27" s="20"/>
      <c r="I27" s="112"/>
      <c r="J27" s="113"/>
      <c r="K27" s="112"/>
      <c r="L27" s="114"/>
      <c r="M27" s="10" t="e">
        <f t="shared" si="7"/>
        <v>#DIV/0!</v>
      </c>
      <c r="N27" s="10" t="e">
        <f t="shared" si="8"/>
        <v>#DIV/0!</v>
      </c>
      <c r="P27" s="2" t="str">
        <f t="shared" si="2"/>
        <v>3P</v>
      </c>
      <c r="Q27" s="64" t="e">
        <f t="shared" si="9"/>
        <v>#DIV/0!</v>
      </c>
      <c r="R27" s="70"/>
      <c r="S27" s="77" t="e">
        <f t="shared" si="5"/>
        <v>#DIV/0!</v>
      </c>
    </row>
    <row r="28" spans="1:19" ht="12.75">
      <c r="A28" s="98" t="s">
        <v>3</v>
      </c>
      <c r="B28" s="87"/>
      <c r="C28" s="104" t="e">
        <f t="shared" si="6"/>
        <v>#DIV/0!</v>
      </c>
      <c r="D28" s="88">
        <f>D6</f>
        <v>0</v>
      </c>
      <c r="E28" s="89"/>
      <c r="F28" s="39"/>
      <c r="G28" s="89"/>
      <c r="H28" s="90"/>
      <c r="I28" s="118"/>
      <c r="J28" s="119"/>
      <c r="K28" s="118"/>
      <c r="L28" s="120"/>
      <c r="M28" s="10" t="e">
        <f t="shared" si="7"/>
        <v>#DIV/0!</v>
      </c>
      <c r="N28" s="10" t="e">
        <f t="shared" si="8"/>
        <v>#DIV/0!</v>
      </c>
      <c r="P28" s="2" t="str">
        <f t="shared" si="2"/>
        <v>S</v>
      </c>
      <c r="Q28" s="64" t="e">
        <f t="shared" si="9"/>
        <v>#DIV/0!</v>
      </c>
      <c r="R28" s="70"/>
      <c r="S28" s="77" t="e">
        <f t="shared" si="5"/>
        <v>#DIV/0!</v>
      </c>
    </row>
    <row r="29" spans="1:19" ht="12.75">
      <c r="A29" s="97" t="s">
        <v>6</v>
      </c>
      <c r="B29" s="79"/>
      <c r="C29" s="103" t="e">
        <f t="shared" si="6"/>
        <v>#DIV/0!</v>
      </c>
      <c r="D29" s="80">
        <f>D6</f>
        <v>0</v>
      </c>
      <c r="E29" s="21"/>
      <c r="F29" s="38"/>
      <c r="G29" s="21"/>
      <c r="H29" s="20"/>
      <c r="I29" s="112"/>
      <c r="J29" s="113"/>
      <c r="K29" s="112"/>
      <c r="L29" s="114"/>
      <c r="M29" s="10" t="e">
        <f t="shared" si="7"/>
        <v>#DIV/0!</v>
      </c>
      <c r="N29" s="10" t="e">
        <f t="shared" si="8"/>
        <v>#DIV/0!</v>
      </c>
      <c r="P29" s="2" t="str">
        <f t="shared" si="2"/>
        <v>4P</v>
      </c>
      <c r="Q29" s="64" t="e">
        <f t="shared" si="9"/>
        <v>#DIV/0!</v>
      </c>
      <c r="R29" s="70"/>
      <c r="S29" s="77" t="e">
        <f t="shared" si="5"/>
        <v>#DIV/0!</v>
      </c>
    </row>
    <row r="30" spans="1:19" ht="12.75">
      <c r="A30" s="98" t="s">
        <v>3</v>
      </c>
      <c r="B30" s="87"/>
      <c r="C30" s="104" t="e">
        <f t="shared" si="6"/>
        <v>#DIV/0!</v>
      </c>
      <c r="D30" s="88">
        <f>D6</f>
        <v>0</v>
      </c>
      <c r="E30" s="89"/>
      <c r="F30" s="39"/>
      <c r="G30" s="89"/>
      <c r="H30" s="90"/>
      <c r="I30" s="118"/>
      <c r="J30" s="119"/>
      <c r="K30" s="118"/>
      <c r="L30" s="120"/>
      <c r="M30" s="10" t="e">
        <f t="shared" si="7"/>
        <v>#DIV/0!</v>
      </c>
      <c r="N30" s="10" t="e">
        <f t="shared" si="8"/>
        <v>#DIV/0!</v>
      </c>
      <c r="P30" s="2" t="str">
        <f t="shared" si="2"/>
        <v>S</v>
      </c>
      <c r="Q30" s="64" t="e">
        <f t="shared" si="9"/>
        <v>#DIV/0!</v>
      </c>
      <c r="R30" s="70"/>
      <c r="S30" s="77" t="e">
        <f t="shared" si="5"/>
        <v>#DIV/0!</v>
      </c>
    </row>
    <row r="31" spans="1:19" ht="12.75">
      <c r="A31" s="97" t="s">
        <v>7</v>
      </c>
      <c r="B31" s="79"/>
      <c r="C31" s="103" t="e">
        <f t="shared" si="6"/>
        <v>#DIV/0!</v>
      </c>
      <c r="D31" s="80">
        <f>D6</f>
        <v>0</v>
      </c>
      <c r="E31" s="21"/>
      <c r="F31" s="38"/>
      <c r="G31" s="21"/>
      <c r="H31" s="20"/>
      <c r="I31" s="112"/>
      <c r="J31" s="113"/>
      <c r="K31" s="112"/>
      <c r="L31" s="114"/>
      <c r="M31" s="10" t="e">
        <f t="shared" si="7"/>
        <v>#DIV/0!</v>
      </c>
      <c r="N31" s="10" t="e">
        <f t="shared" si="8"/>
        <v>#DIV/0!</v>
      </c>
      <c r="P31" s="2" t="str">
        <f t="shared" si="2"/>
        <v>5P</v>
      </c>
      <c r="Q31" s="64" t="e">
        <f t="shared" si="9"/>
        <v>#DIV/0!</v>
      </c>
      <c r="R31" s="70"/>
      <c r="S31" s="77" t="e">
        <f t="shared" si="5"/>
        <v>#DIV/0!</v>
      </c>
    </row>
    <row r="32" spans="1:19" ht="12.75">
      <c r="A32" s="98" t="s">
        <v>3</v>
      </c>
      <c r="B32" s="87"/>
      <c r="C32" s="104" t="e">
        <f t="shared" si="6"/>
        <v>#DIV/0!</v>
      </c>
      <c r="D32" s="88">
        <f>D6</f>
        <v>0</v>
      </c>
      <c r="E32" s="89"/>
      <c r="F32" s="39"/>
      <c r="G32" s="89"/>
      <c r="H32" s="90"/>
      <c r="I32" s="118"/>
      <c r="J32" s="119"/>
      <c r="K32" s="118"/>
      <c r="L32" s="120"/>
      <c r="M32" s="10" t="e">
        <f t="shared" si="7"/>
        <v>#DIV/0!</v>
      </c>
      <c r="N32" s="10" t="e">
        <f t="shared" si="8"/>
        <v>#DIV/0!</v>
      </c>
      <c r="P32" s="2" t="str">
        <f t="shared" si="2"/>
        <v>S</v>
      </c>
      <c r="Q32" s="64" t="e">
        <f t="shared" si="9"/>
        <v>#DIV/0!</v>
      </c>
      <c r="R32" s="70"/>
      <c r="S32" s="77" t="e">
        <f t="shared" si="5"/>
        <v>#DIV/0!</v>
      </c>
    </row>
    <row r="33" spans="1:19" ht="12.75">
      <c r="A33" s="97" t="s">
        <v>11</v>
      </c>
      <c r="B33" s="79"/>
      <c r="C33" s="103" t="e">
        <f t="shared" si="6"/>
        <v>#DIV/0!</v>
      </c>
      <c r="D33" s="80">
        <f>D6</f>
        <v>0</v>
      </c>
      <c r="E33" s="21"/>
      <c r="F33" s="38"/>
      <c r="G33" s="21"/>
      <c r="H33" s="20"/>
      <c r="I33" s="112"/>
      <c r="J33" s="113"/>
      <c r="K33" s="112"/>
      <c r="L33" s="114"/>
      <c r="M33" s="10" t="e">
        <f t="shared" si="7"/>
        <v>#DIV/0!</v>
      </c>
      <c r="N33" s="10" t="e">
        <f t="shared" si="8"/>
        <v>#DIV/0!</v>
      </c>
      <c r="P33" s="2" t="str">
        <f t="shared" si="2"/>
        <v>6P</v>
      </c>
      <c r="Q33" s="64" t="e">
        <f t="shared" si="9"/>
        <v>#DIV/0!</v>
      </c>
      <c r="R33" s="70"/>
      <c r="S33" s="77" t="e">
        <f t="shared" si="5"/>
        <v>#DIV/0!</v>
      </c>
    </row>
    <row r="34" spans="1:19" ht="12.75">
      <c r="A34" s="98" t="s">
        <v>3</v>
      </c>
      <c r="B34" s="87"/>
      <c r="C34" s="104" t="e">
        <f t="shared" si="6"/>
        <v>#DIV/0!</v>
      </c>
      <c r="D34" s="88">
        <f>D6</f>
        <v>0</v>
      </c>
      <c r="E34" s="89"/>
      <c r="F34" s="39"/>
      <c r="G34" s="89"/>
      <c r="H34" s="90"/>
      <c r="I34" s="118"/>
      <c r="J34" s="119"/>
      <c r="K34" s="118"/>
      <c r="L34" s="120"/>
      <c r="M34" s="10" t="e">
        <f t="shared" si="7"/>
        <v>#DIV/0!</v>
      </c>
      <c r="N34" s="10" t="e">
        <f t="shared" si="8"/>
        <v>#DIV/0!</v>
      </c>
      <c r="P34" s="2" t="str">
        <f t="shared" si="2"/>
        <v>S</v>
      </c>
      <c r="Q34" s="64" t="e">
        <f t="shared" si="9"/>
        <v>#DIV/0!</v>
      </c>
      <c r="R34" s="70"/>
      <c r="S34" s="77" t="e">
        <f t="shared" si="5"/>
        <v>#DIV/0!</v>
      </c>
    </row>
    <row r="35" spans="1:19" ht="12.75">
      <c r="A35" s="97"/>
      <c r="B35" s="79"/>
      <c r="C35" s="103"/>
      <c r="D35" s="80"/>
      <c r="E35" s="21"/>
      <c r="F35" s="38"/>
      <c r="G35" s="21"/>
      <c r="H35" s="20"/>
      <c r="I35" s="121"/>
      <c r="J35" s="122"/>
      <c r="K35" s="121"/>
      <c r="L35" s="123"/>
      <c r="M35" s="10"/>
      <c r="N35" s="10"/>
      <c r="P35" s="2"/>
      <c r="Q35" s="64"/>
      <c r="R35" s="70"/>
      <c r="S35" s="77"/>
    </row>
    <row r="36" spans="1:19" ht="12.75">
      <c r="A36" s="97"/>
      <c r="B36" s="79"/>
      <c r="C36" s="103"/>
      <c r="D36" s="80"/>
      <c r="E36" s="21"/>
      <c r="F36" s="38"/>
      <c r="G36" s="21"/>
      <c r="H36" s="20"/>
      <c r="I36" s="121"/>
      <c r="J36" s="122"/>
      <c r="K36" s="121"/>
      <c r="L36" s="123"/>
      <c r="M36" s="10"/>
      <c r="N36" s="10"/>
      <c r="P36" s="2"/>
      <c r="Q36" s="64"/>
      <c r="R36" s="70"/>
      <c r="S36" s="65"/>
    </row>
    <row r="37" spans="1:19" ht="13.5" thickBot="1">
      <c r="A37" s="99" t="s">
        <v>9</v>
      </c>
      <c r="B37" s="91"/>
      <c r="C37" s="105" t="e">
        <f>M37+(N37-M37)/E37*F37</f>
        <v>#DIV/0!</v>
      </c>
      <c r="D37" s="92">
        <f>D6</f>
        <v>0</v>
      </c>
      <c r="E37" s="93"/>
      <c r="F37" s="94"/>
      <c r="G37" s="93"/>
      <c r="H37" s="95"/>
      <c r="I37" s="124"/>
      <c r="J37" s="125"/>
      <c r="K37" s="124"/>
      <c r="L37" s="126"/>
      <c r="M37" s="10" t="e">
        <f>(K37-I37)/G37*H37+I37</f>
        <v>#DIV/0!</v>
      </c>
      <c r="N37" s="10" t="e">
        <f>(L37-J37)/G37*H37+J37</f>
        <v>#DIV/0!</v>
      </c>
      <c r="P37" s="2" t="str">
        <f t="shared" si="2"/>
        <v>AP</v>
      </c>
      <c r="Q37" s="68" t="e">
        <f t="shared" si="9"/>
        <v>#DIV/0!</v>
      </c>
      <c r="R37" s="72"/>
      <c r="S37" s="78" t="e">
        <f t="shared" si="5"/>
        <v>#DIV/0!</v>
      </c>
    </row>
    <row r="38" spans="2:18" ht="12.75">
      <c r="B38" s="6"/>
      <c r="C38" s="6"/>
      <c r="E38" s="5"/>
      <c r="F38" s="5"/>
      <c r="I38" s="9"/>
      <c r="J38" s="9"/>
      <c r="K38" s="9"/>
      <c r="L38" s="9"/>
      <c r="M38" s="11"/>
      <c r="N38" s="11"/>
      <c r="R38" s="11"/>
    </row>
    <row r="39" spans="2:18" ht="12.75">
      <c r="B39" s="6" t="s">
        <v>17</v>
      </c>
      <c r="C39" s="6" t="e">
        <f>SUM(C6:C37)</f>
        <v>#DIV/0!</v>
      </c>
      <c r="E39" s="5"/>
      <c r="F39" s="5"/>
      <c r="I39" s="9"/>
      <c r="J39" s="9"/>
      <c r="K39" s="9"/>
      <c r="L39" s="9"/>
      <c r="M39" s="11"/>
      <c r="N39" s="11"/>
      <c r="R39" s="11"/>
    </row>
    <row r="40" spans="2:18" ht="12.75">
      <c r="B40" s="6" t="s">
        <v>16</v>
      </c>
      <c r="C40" s="13"/>
      <c r="I40" s="6"/>
      <c r="J40" s="6"/>
      <c r="K40" s="6"/>
      <c r="L40" s="6"/>
      <c r="M40" s="11"/>
      <c r="N40" s="11"/>
      <c r="R40" s="11"/>
    </row>
    <row r="41" spans="2:14" ht="12.75">
      <c r="B41" s="12" t="s">
        <v>15</v>
      </c>
      <c r="C41" s="6" t="e">
        <f>C39*C40</f>
        <v>#DIV/0!</v>
      </c>
      <c r="I41" s="6"/>
      <c r="J41" s="6"/>
      <c r="K41" s="6"/>
      <c r="L41" s="6"/>
      <c r="M41" s="11"/>
      <c r="N41" s="11"/>
    </row>
    <row r="42" spans="2:14" ht="12.75">
      <c r="B42" s="6"/>
      <c r="C42" s="6"/>
      <c r="I42" s="6"/>
      <c r="J42" s="6"/>
      <c r="K42" s="6"/>
      <c r="L42" s="6"/>
      <c r="M42" s="11"/>
      <c r="N42" s="11"/>
    </row>
    <row r="43" spans="1:14" ht="13.5" thickBot="1">
      <c r="A43" s="166" t="s">
        <v>52</v>
      </c>
      <c r="B43" s="166"/>
      <c r="C43" s="166"/>
      <c r="E43" s="14" t="s">
        <v>28</v>
      </c>
      <c r="F43" s="16" t="s">
        <v>30</v>
      </c>
      <c r="G43" s="15" t="s">
        <v>29</v>
      </c>
      <c r="H43" s="16" t="s">
        <v>31</v>
      </c>
      <c r="M43" s="11"/>
      <c r="N43" s="11"/>
    </row>
    <row r="44" spans="1:14" ht="13.5" thickBot="1">
      <c r="A44" s="18" t="s">
        <v>22</v>
      </c>
      <c r="B44" s="17" t="s">
        <v>23</v>
      </c>
      <c r="C44" s="17" t="s">
        <v>0</v>
      </c>
      <c r="D44" s="3" t="s">
        <v>21</v>
      </c>
      <c r="E44" s="30" t="s">
        <v>24</v>
      </c>
      <c r="F44" s="27" t="s">
        <v>26</v>
      </c>
      <c r="G44" s="29" t="s">
        <v>25</v>
      </c>
      <c r="H44" s="27" t="s">
        <v>27</v>
      </c>
      <c r="I44" s="3" t="s">
        <v>19</v>
      </c>
      <c r="J44" s="3" t="s">
        <v>19</v>
      </c>
      <c r="K44" s="3" t="s">
        <v>20</v>
      </c>
      <c r="L44" s="4" t="s">
        <v>20</v>
      </c>
      <c r="M44" s="11"/>
      <c r="N44" s="11"/>
    </row>
    <row r="45" spans="2:14" ht="12.75">
      <c r="B45" s="79"/>
      <c r="C45" s="81" t="e">
        <f aca="true" t="shared" si="10" ref="C45:C53">M45-(M45-N45)/E45*F45</f>
        <v>#DIV/0!</v>
      </c>
      <c r="D45" s="80">
        <f>D6</f>
        <v>0</v>
      </c>
      <c r="E45" s="31"/>
      <c r="F45" s="37"/>
      <c r="G45" s="36"/>
      <c r="H45" s="19"/>
      <c r="I45" s="7"/>
      <c r="J45" s="23"/>
      <c r="K45" s="7"/>
      <c r="L45" s="8"/>
      <c r="M45" s="10" t="e">
        <f aca="true" t="shared" si="11" ref="M45:M53">(K45-I45)/G45*H45+I45</f>
        <v>#DIV/0!</v>
      </c>
      <c r="N45" s="10" t="e">
        <f aca="true" t="shared" si="12" ref="N45:N53">(L45-J45)/G45*H45+J45</f>
        <v>#DIV/0!</v>
      </c>
    </row>
    <row r="46" spans="2:14" ht="12.75">
      <c r="B46" s="79"/>
      <c r="C46" s="81" t="e">
        <f t="shared" si="10"/>
        <v>#DIV/0!</v>
      </c>
      <c r="D46" s="80">
        <f>D6</f>
        <v>0</v>
      </c>
      <c r="E46" s="21"/>
      <c r="F46" s="38"/>
      <c r="G46" s="28"/>
      <c r="H46" s="20"/>
      <c r="I46" s="7"/>
      <c r="J46" s="24"/>
      <c r="K46" s="7"/>
      <c r="L46" s="8"/>
      <c r="M46" s="10" t="e">
        <f t="shared" si="11"/>
        <v>#DIV/0!</v>
      </c>
      <c r="N46" s="10" t="e">
        <f t="shared" si="12"/>
        <v>#DIV/0!</v>
      </c>
    </row>
    <row r="47" spans="2:14" ht="12.75">
      <c r="B47" s="79"/>
      <c r="C47" s="81" t="e">
        <f t="shared" si="10"/>
        <v>#DIV/0!</v>
      </c>
      <c r="D47" s="80">
        <f>D6</f>
        <v>0</v>
      </c>
      <c r="E47" s="21"/>
      <c r="F47" s="38"/>
      <c r="G47" s="28"/>
      <c r="H47" s="20"/>
      <c r="I47" s="7"/>
      <c r="J47" s="24"/>
      <c r="K47" s="7"/>
      <c r="L47" s="8"/>
      <c r="M47" s="10" t="e">
        <f t="shared" si="11"/>
        <v>#DIV/0!</v>
      </c>
      <c r="N47" s="10" t="e">
        <f t="shared" si="12"/>
        <v>#DIV/0!</v>
      </c>
    </row>
    <row r="48" spans="2:14" ht="12.75">
      <c r="B48" s="79"/>
      <c r="C48" s="81" t="e">
        <f t="shared" si="10"/>
        <v>#DIV/0!</v>
      </c>
      <c r="D48" s="80">
        <f>D6</f>
        <v>0</v>
      </c>
      <c r="E48" s="21"/>
      <c r="F48" s="38"/>
      <c r="G48" s="28"/>
      <c r="H48" s="20"/>
      <c r="I48" s="7"/>
      <c r="J48" s="24"/>
      <c r="K48" s="7"/>
      <c r="L48" s="8"/>
      <c r="M48" s="10" t="e">
        <f t="shared" si="11"/>
        <v>#DIV/0!</v>
      </c>
      <c r="N48" s="10" t="e">
        <f t="shared" si="12"/>
        <v>#DIV/0!</v>
      </c>
    </row>
    <row r="49" spans="2:14" ht="12.75">
      <c r="B49" s="79"/>
      <c r="C49" s="81" t="e">
        <f t="shared" si="10"/>
        <v>#DIV/0!</v>
      </c>
      <c r="D49" s="80">
        <f>D6</f>
        <v>0</v>
      </c>
      <c r="E49" s="21"/>
      <c r="F49" s="38"/>
      <c r="G49" s="28"/>
      <c r="H49" s="20"/>
      <c r="I49" s="7"/>
      <c r="J49" s="24"/>
      <c r="K49" s="7"/>
      <c r="L49" s="8"/>
      <c r="M49" s="10" t="e">
        <f t="shared" si="11"/>
        <v>#DIV/0!</v>
      </c>
      <c r="N49" s="10" t="e">
        <f t="shared" si="12"/>
        <v>#DIV/0!</v>
      </c>
    </row>
    <row r="50" spans="2:14" ht="12.75">
      <c r="B50" s="79"/>
      <c r="C50" s="81" t="e">
        <f t="shared" si="10"/>
        <v>#DIV/0!</v>
      </c>
      <c r="D50" s="80">
        <f>D6</f>
        <v>0</v>
      </c>
      <c r="E50" s="21"/>
      <c r="F50" s="38"/>
      <c r="G50" s="28"/>
      <c r="H50" s="20"/>
      <c r="I50" s="7"/>
      <c r="J50" s="24"/>
      <c r="K50" s="7"/>
      <c r="L50" s="8"/>
      <c r="M50" s="10" t="e">
        <f t="shared" si="11"/>
        <v>#DIV/0!</v>
      </c>
      <c r="N50" s="10" t="e">
        <f t="shared" si="12"/>
        <v>#DIV/0!</v>
      </c>
    </row>
    <row r="51" spans="2:14" ht="12.75">
      <c r="B51" s="79"/>
      <c r="C51" s="81" t="e">
        <f t="shared" si="10"/>
        <v>#DIV/0!</v>
      </c>
      <c r="D51" s="80">
        <f>D6</f>
        <v>0</v>
      </c>
      <c r="E51" s="21"/>
      <c r="F51" s="38"/>
      <c r="G51" s="28"/>
      <c r="H51" s="20"/>
      <c r="I51" s="7"/>
      <c r="J51" s="24"/>
      <c r="K51" s="7"/>
      <c r="L51" s="8"/>
      <c r="M51" s="10" t="e">
        <f t="shared" si="11"/>
        <v>#DIV/0!</v>
      </c>
      <c r="N51" s="10" t="e">
        <f t="shared" si="12"/>
        <v>#DIV/0!</v>
      </c>
    </row>
    <row r="52" spans="2:14" ht="12.75">
      <c r="B52" s="79"/>
      <c r="C52" s="81" t="e">
        <f t="shared" si="10"/>
        <v>#DIV/0!</v>
      </c>
      <c r="D52" s="80">
        <f>D6</f>
        <v>0</v>
      </c>
      <c r="E52" s="21"/>
      <c r="F52" s="38"/>
      <c r="G52" s="28"/>
      <c r="H52" s="20"/>
      <c r="I52" s="7"/>
      <c r="J52" s="24"/>
      <c r="K52" s="7"/>
      <c r="L52" s="8"/>
      <c r="M52" s="10" t="e">
        <f t="shared" si="11"/>
        <v>#DIV/0!</v>
      </c>
      <c r="N52" s="10" t="e">
        <f t="shared" si="12"/>
        <v>#DIV/0!</v>
      </c>
    </row>
    <row r="53" spans="2:14" ht="13.5" thickBot="1">
      <c r="B53" s="79"/>
      <c r="C53" s="81" t="e">
        <f t="shared" si="10"/>
        <v>#DIV/0!</v>
      </c>
      <c r="D53" s="80">
        <f>D6</f>
        <v>0</v>
      </c>
      <c r="E53" s="32"/>
      <c r="F53" s="41"/>
      <c r="G53" s="35"/>
      <c r="H53" s="22"/>
      <c r="I53" s="7"/>
      <c r="J53" s="24"/>
      <c r="K53" s="7"/>
      <c r="L53" s="8"/>
      <c r="M53" s="10" t="e">
        <f t="shared" si="11"/>
        <v>#DIV/0!</v>
      </c>
      <c r="N53" s="10" t="e">
        <f t="shared" si="12"/>
        <v>#DIV/0!</v>
      </c>
    </row>
    <row r="54" spans="2:14" ht="12.75">
      <c r="B54" s="6"/>
      <c r="C54" s="6"/>
      <c r="I54" s="6"/>
      <c r="J54" s="6"/>
      <c r="K54" s="6"/>
      <c r="L54" s="6"/>
      <c r="M54" s="11"/>
      <c r="N54" s="11"/>
    </row>
    <row r="55" spans="2:14" ht="12.75">
      <c r="B55" s="6"/>
      <c r="C55" s="6"/>
      <c r="I55" s="6"/>
      <c r="J55" s="6"/>
      <c r="K55" s="6"/>
      <c r="L55" s="6"/>
      <c r="M55" s="11"/>
      <c r="N55" s="11"/>
    </row>
    <row r="56" spans="2:14" ht="12.75">
      <c r="B56" s="6" t="s">
        <v>18</v>
      </c>
      <c r="C56" s="6" t="e">
        <f>SUM(C45:C55)</f>
        <v>#DIV/0!</v>
      </c>
      <c r="I56" s="6"/>
      <c r="J56" s="6"/>
      <c r="K56" s="6"/>
      <c r="L56" s="6"/>
      <c r="M56" s="11"/>
      <c r="N56" s="11"/>
    </row>
    <row r="57" spans="2:14" ht="12.75">
      <c r="B57" s="6"/>
      <c r="C57" s="6"/>
      <c r="I57" s="6"/>
      <c r="J57" s="6"/>
      <c r="K57" s="6"/>
      <c r="L57" s="6"/>
      <c r="M57" s="11"/>
      <c r="N57" s="11"/>
    </row>
    <row r="58" spans="3:14" ht="12.75">
      <c r="C58" s="6"/>
      <c r="I58" s="6"/>
      <c r="J58" s="6"/>
      <c r="K58" s="6"/>
      <c r="L58" s="6"/>
      <c r="M58" s="11"/>
      <c r="N58" s="11"/>
    </row>
    <row r="59" spans="2:14" ht="12.75">
      <c r="B59" s="1" t="s">
        <v>26</v>
      </c>
      <c r="C59" s="1">
        <v>2.88</v>
      </c>
      <c r="D59" s="1" t="s">
        <v>32</v>
      </c>
      <c r="E59" s="1">
        <v>3.1</v>
      </c>
      <c r="F59" s="1" t="s">
        <v>33</v>
      </c>
      <c r="G59" s="1">
        <v>344</v>
      </c>
      <c r="H59" s="1" t="s">
        <v>34</v>
      </c>
      <c r="I59">
        <f>C59*E59/G59</f>
        <v>0.02595348837209302</v>
      </c>
      <c r="N59" s="11"/>
    </row>
    <row r="60" ht="12.75">
      <c r="C60" s="6"/>
    </row>
    <row r="61" spans="8:10" ht="13.5" thickBot="1">
      <c r="H61" s="57" t="s">
        <v>42</v>
      </c>
      <c r="I61" s="42"/>
      <c r="J61" s="57" t="s">
        <v>43</v>
      </c>
    </row>
    <row r="62" spans="1:10" ht="13.5" thickBot="1">
      <c r="A62" s="53"/>
      <c r="B62" s="54" t="s">
        <v>41</v>
      </c>
      <c r="C62" s="54" t="s">
        <v>26</v>
      </c>
      <c r="D62" s="54" t="s">
        <v>32</v>
      </c>
      <c r="E62" s="54" t="s">
        <v>35</v>
      </c>
      <c r="F62" s="55" t="s">
        <v>39</v>
      </c>
      <c r="G62" s="54"/>
      <c r="H62" s="17" t="s">
        <v>36</v>
      </c>
      <c r="I62" s="54"/>
      <c r="J62" s="56" t="s">
        <v>40</v>
      </c>
    </row>
    <row r="63" spans="1:10" ht="12.75">
      <c r="A63" s="43" t="s">
        <v>37</v>
      </c>
      <c r="B63" s="44">
        <v>0</v>
      </c>
      <c r="C63" s="45">
        <v>2.4</v>
      </c>
      <c r="D63" s="46">
        <v>10.2</v>
      </c>
      <c r="E63" s="45">
        <v>172</v>
      </c>
      <c r="F63" s="58">
        <f>C63*D63/E63</f>
        <v>0.14232558139534882</v>
      </c>
      <c r="G63" s="48"/>
      <c r="H63" s="47">
        <f aca="true" t="shared" si="13" ref="H63:H68">(B63*B63*E63)/(2*C63*D63)</f>
        <v>0</v>
      </c>
      <c r="I63" s="48"/>
      <c r="J63" s="49">
        <f>C63*D63/(2*E63)</f>
        <v>0.07116279069767441</v>
      </c>
    </row>
    <row r="64" spans="1:10" ht="12.75">
      <c r="A64" s="43" t="s">
        <v>1</v>
      </c>
      <c r="B64" s="44"/>
      <c r="C64" s="45"/>
      <c r="D64" s="46"/>
      <c r="E64" s="45"/>
      <c r="F64" s="59"/>
      <c r="G64" s="48"/>
      <c r="H64" s="47"/>
      <c r="I64" s="48"/>
      <c r="J64" s="49"/>
    </row>
    <row r="65" spans="1:10" ht="12.75">
      <c r="A65" s="43">
        <v>1</v>
      </c>
      <c r="B65" s="44">
        <v>0.07</v>
      </c>
      <c r="C65" s="45">
        <v>2.4</v>
      </c>
      <c r="D65" s="46">
        <v>40.9</v>
      </c>
      <c r="E65" s="45">
        <v>172</v>
      </c>
      <c r="F65" s="59">
        <f aca="true" t="shared" si="14" ref="F65:F84">C65*D65/E65</f>
        <v>0.5706976744186046</v>
      </c>
      <c r="G65" s="48"/>
      <c r="H65" s="47">
        <f t="shared" si="13"/>
        <v>0.004292991035044826</v>
      </c>
      <c r="I65" s="48"/>
      <c r="J65" s="49">
        <f>C65*D65/(2*E65)</f>
        <v>0.2853488372093023</v>
      </c>
    </row>
    <row r="66" spans="1:10" ht="12.75">
      <c r="A66" s="43">
        <v>2</v>
      </c>
      <c r="B66" s="44">
        <v>0.07</v>
      </c>
      <c r="C66" s="45">
        <v>2.4</v>
      </c>
      <c r="D66" s="46">
        <v>40.9</v>
      </c>
      <c r="E66" s="45">
        <v>172</v>
      </c>
      <c r="F66" s="59">
        <f t="shared" si="14"/>
        <v>0.5706976744186046</v>
      </c>
      <c r="G66" s="48"/>
      <c r="H66" s="47">
        <f t="shared" si="13"/>
        <v>0.004292991035044826</v>
      </c>
      <c r="I66" s="48"/>
      <c r="J66" s="49">
        <f>C66*D66/(2*E66)</f>
        <v>0.2853488372093023</v>
      </c>
    </row>
    <row r="67" spans="1:10" ht="12.75">
      <c r="A67" s="43">
        <v>3</v>
      </c>
      <c r="B67" s="44">
        <v>0</v>
      </c>
      <c r="C67" s="45">
        <v>2.4</v>
      </c>
      <c r="D67" s="46">
        <v>36.1</v>
      </c>
      <c r="E67" s="45">
        <v>172</v>
      </c>
      <c r="F67" s="59">
        <f t="shared" si="14"/>
        <v>0.5037209302325582</v>
      </c>
      <c r="G67" s="48"/>
      <c r="H67" s="47">
        <f t="shared" si="13"/>
        <v>0</v>
      </c>
      <c r="I67" s="48"/>
      <c r="J67" s="49">
        <f>C67*D67/(2*E67)</f>
        <v>0.2518604651162791</v>
      </c>
    </row>
    <row r="68" spans="1:10" ht="12.75">
      <c r="A68" s="43">
        <v>4</v>
      </c>
      <c r="B68" s="44">
        <v>0</v>
      </c>
      <c r="C68" s="45">
        <v>2.4</v>
      </c>
      <c r="D68" s="46">
        <v>36.1</v>
      </c>
      <c r="E68" s="45">
        <v>172</v>
      </c>
      <c r="F68" s="59">
        <f t="shared" si="14"/>
        <v>0.5037209302325582</v>
      </c>
      <c r="G68" s="48"/>
      <c r="H68" s="47">
        <f t="shared" si="13"/>
        <v>0</v>
      </c>
      <c r="I68" s="48"/>
      <c r="J68" s="49">
        <f>C68*D68/(2*E68)</f>
        <v>0.2518604651162791</v>
      </c>
    </row>
    <row r="69" spans="1:10" ht="12.75">
      <c r="A69" s="43">
        <v>5</v>
      </c>
      <c r="B69" s="44">
        <v>0.06</v>
      </c>
      <c r="C69" s="45">
        <v>2.4</v>
      </c>
      <c r="D69" s="46">
        <v>38.7</v>
      </c>
      <c r="E69" s="45">
        <v>172</v>
      </c>
      <c r="F69" s="59">
        <f t="shared" si="14"/>
        <v>0.54</v>
      </c>
      <c r="G69" s="48"/>
      <c r="H69" s="47">
        <f>(B69*B69*E69)/(2*C69*D69)</f>
        <v>0.0033333333333333327</v>
      </c>
      <c r="I69" s="48"/>
      <c r="J69" s="49"/>
    </row>
    <row r="70" spans="1:10" ht="12.75">
      <c r="A70" s="43">
        <v>6</v>
      </c>
      <c r="B70" s="46">
        <v>0.07</v>
      </c>
      <c r="C70" s="45">
        <v>2.4</v>
      </c>
      <c r="D70" s="46">
        <v>38.7</v>
      </c>
      <c r="E70" s="45">
        <v>172</v>
      </c>
      <c r="F70" s="59">
        <f t="shared" si="14"/>
        <v>0.54</v>
      </c>
      <c r="G70" s="48"/>
      <c r="H70" s="47">
        <f>(B70*B70*E70)/(2*C70*D70)</f>
        <v>0.004537037037037037</v>
      </c>
      <c r="I70" s="48"/>
      <c r="J70" s="49"/>
    </row>
    <row r="71" spans="1:10" ht="12.75">
      <c r="A71" s="43"/>
      <c r="B71" s="46"/>
      <c r="C71" s="45"/>
      <c r="D71" s="46"/>
      <c r="E71" s="45"/>
      <c r="F71" s="59"/>
      <c r="G71" s="48"/>
      <c r="H71" s="47"/>
      <c r="I71" s="48"/>
      <c r="J71" s="49"/>
    </row>
    <row r="72" spans="1:10" ht="12.75">
      <c r="A72" s="43" t="s">
        <v>8</v>
      </c>
      <c r="B72" s="46"/>
      <c r="C72" s="45"/>
      <c r="D72" s="46"/>
      <c r="E72" s="45"/>
      <c r="F72" s="59"/>
      <c r="G72" s="48"/>
      <c r="H72" s="47"/>
      <c r="I72" s="48"/>
      <c r="J72" s="49"/>
    </row>
    <row r="73" spans="1:10" ht="12.75">
      <c r="A73" s="43">
        <v>2</v>
      </c>
      <c r="B73" s="46">
        <v>0.22</v>
      </c>
      <c r="C73" s="45">
        <v>2.4</v>
      </c>
      <c r="D73" s="46">
        <v>22.4</v>
      </c>
      <c r="E73" s="45">
        <v>172</v>
      </c>
      <c r="F73" s="59">
        <f t="shared" si="14"/>
        <v>0.3125581395348837</v>
      </c>
      <c r="G73" s="48"/>
      <c r="H73" s="47">
        <f>(B73*B73*E73)/(2*C73*D73)</f>
        <v>0.07742559523809524</v>
      </c>
      <c r="I73" s="48"/>
      <c r="J73" s="49"/>
    </row>
    <row r="74" spans="1:10" ht="12.75">
      <c r="A74" s="43">
        <v>3</v>
      </c>
      <c r="B74" s="44">
        <v>0.04</v>
      </c>
      <c r="C74" s="45">
        <v>2.4</v>
      </c>
      <c r="D74" s="46">
        <v>22.4</v>
      </c>
      <c r="E74" s="45">
        <v>172</v>
      </c>
      <c r="F74" s="59">
        <f t="shared" si="14"/>
        <v>0.3125581395348837</v>
      </c>
      <c r="G74" s="48"/>
      <c r="H74" s="47">
        <f>(B74*B74*E74)/(2*C74*D74)</f>
        <v>0.0025595238095238097</v>
      </c>
      <c r="I74" s="48"/>
      <c r="J74" s="49"/>
    </row>
    <row r="75" spans="1:10" ht="12.75">
      <c r="A75" s="43">
        <v>4</v>
      </c>
      <c r="B75" s="44">
        <v>0.18</v>
      </c>
      <c r="C75" s="45">
        <v>2.4</v>
      </c>
      <c r="D75" s="46">
        <v>18.5</v>
      </c>
      <c r="E75" s="45">
        <v>172</v>
      </c>
      <c r="F75" s="59">
        <f t="shared" si="14"/>
        <v>0.25813953488372093</v>
      </c>
      <c r="G75" s="48"/>
      <c r="H75" s="47">
        <f aca="true" t="shared" si="15" ref="H75:H83">(B75*B75*E75)/(2*C75*D75)</f>
        <v>0.06275675675675677</v>
      </c>
      <c r="I75" s="48"/>
      <c r="J75" s="49">
        <f aca="true" t="shared" si="16" ref="J75:J84">C75*D75/(2*E75)</f>
        <v>0.12906976744186047</v>
      </c>
    </row>
    <row r="76" spans="1:10" ht="12.75">
      <c r="A76" s="43">
        <v>5</v>
      </c>
      <c r="B76" s="44">
        <v>0.06</v>
      </c>
      <c r="C76" s="45">
        <v>2.4</v>
      </c>
      <c r="D76" s="46">
        <v>18.5</v>
      </c>
      <c r="E76" s="45">
        <v>172</v>
      </c>
      <c r="F76" s="59">
        <f t="shared" si="14"/>
        <v>0.25813953488372093</v>
      </c>
      <c r="G76" s="48"/>
      <c r="H76" s="47">
        <f t="shared" si="15"/>
        <v>0.006972972972972973</v>
      </c>
      <c r="I76" s="48"/>
      <c r="J76" s="49">
        <f t="shared" si="16"/>
        <v>0.12906976744186047</v>
      </c>
    </row>
    <row r="77" spans="1:10" ht="12.75">
      <c r="A77" s="43">
        <v>6</v>
      </c>
      <c r="B77" s="46">
        <v>0.22</v>
      </c>
      <c r="C77" s="45">
        <v>2.4</v>
      </c>
      <c r="D77" s="46">
        <v>18.4</v>
      </c>
      <c r="E77" s="45">
        <v>172</v>
      </c>
      <c r="F77" s="59">
        <f t="shared" si="14"/>
        <v>0.2567441860465116</v>
      </c>
      <c r="G77" s="48"/>
      <c r="H77" s="47">
        <f t="shared" si="15"/>
        <v>0.0942572463768116</v>
      </c>
      <c r="I77" s="48"/>
      <c r="J77" s="49">
        <f t="shared" si="16"/>
        <v>0.1283720930232558</v>
      </c>
    </row>
    <row r="78" spans="1:10" ht="12.75">
      <c r="A78" s="43">
        <v>7</v>
      </c>
      <c r="B78" s="44">
        <v>0.09</v>
      </c>
      <c r="C78" s="45">
        <v>2.4</v>
      </c>
      <c r="D78" s="46">
        <v>18.4</v>
      </c>
      <c r="E78" s="45">
        <v>172</v>
      </c>
      <c r="F78" s="59">
        <f t="shared" si="14"/>
        <v>0.2567441860465116</v>
      </c>
      <c r="G78" s="48"/>
      <c r="H78" s="47">
        <f t="shared" si="15"/>
        <v>0.01577445652173913</v>
      </c>
      <c r="I78" s="48"/>
      <c r="J78" s="49"/>
    </row>
    <row r="79" spans="1:10" ht="12.75">
      <c r="A79" s="43">
        <v>8</v>
      </c>
      <c r="B79" s="44">
        <v>0.1</v>
      </c>
      <c r="C79" s="45">
        <v>2.4</v>
      </c>
      <c r="D79" s="46">
        <v>17.3</v>
      </c>
      <c r="E79" s="45">
        <v>172</v>
      </c>
      <c r="F79" s="59">
        <f t="shared" si="14"/>
        <v>0.2413953488372093</v>
      </c>
      <c r="G79" s="48"/>
      <c r="H79" s="47">
        <f t="shared" si="15"/>
        <v>0.020712909441233145</v>
      </c>
      <c r="I79" s="48"/>
      <c r="J79" s="49">
        <f t="shared" si="16"/>
        <v>0.12069767441860466</v>
      </c>
    </row>
    <row r="80" spans="1:10" ht="12.75">
      <c r="A80" s="43">
        <v>9</v>
      </c>
      <c r="B80" s="44">
        <v>0.07</v>
      </c>
      <c r="C80" s="45">
        <v>2.4</v>
      </c>
      <c r="D80" s="46">
        <v>17.3</v>
      </c>
      <c r="E80" s="45">
        <v>172</v>
      </c>
      <c r="F80" s="59">
        <f t="shared" si="14"/>
        <v>0.2413953488372093</v>
      </c>
      <c r="G80" s="48"/>
      <c r="H80" s="47">
        <f t="shared" si="15"/>
        <v>0.01014932562620424</v>
      </c>
      <c r="I80" s="48"/>
      <c r="J80" s="49">
        <f t="shared" si="16"/>
        <v>0.12069767441860466</v>
      </c>
    </row>
    <row r="81" spans="1:10" ht="12.75">
      <c r="A81" s="43">
        <v>10</v>
      </c>
      <c r="B81" s="46">
        <v>0</v>
      </c>
      <c r="C81" s="45">
        <v>2.4</v>
      </c>
      <c r="D81" s="46">
        <v>23.7</v>
      </c>
      <c r="E81" s="45">
        <v>172</v>
      </c>
      <c r="F81" s="59">
        <f t="shared" si="14"/>
        <v>0.33069767441860465</v>
      </c>
      <c r="G81" s="48"/>
      <c r="H81" s="47">
        <f t="shared" si="15"/>
        <v>0</v>
      </c>
      <c r="I81" s="48"/>
      <c r="J81" s="49">
        <f t="shared" si="16"/>
        <v>0.16534883720930232</v>
      </c>
    </row>
    <row r="82" spans="1:10" ht="12.75">
      <c r="A82" s="43">
        <v>11</v>
      </c>
      <c r="B82" s="44">
        <v>0.24</v>
      </c>
      <c r="C82" s="45">
        <v>2.4</v>
      </c>
      <c r="D82" s="46">
        <v>23.7</v>
      </c>
      <c r="E82" s="45">
        <v>172</v>
      </c>
      <c r="F82" s="59">
        <f t="shared" si="14"/>
        <v>0.33069767441860465</v>
      </c>
      <c r="G82" s="48"/>
      <c r="H82" s="47">
        <f t="shared" si="15"/>
        <v>0.08708860759493671</v>
      </c>
      <c r="I82" s="48"/>
      <c r="J82" s="49"/>
    </row>
    <row r="83" spans="1:10" ht="12.75">
      <c r="A83" s="43" t="s">
        <v>38</v>
      </c>
      <c r="B83" s="44">
        <v>0.32</v>
      </c>
      <c r="C83" s="45">
        <v>2.4</v>
      </c>
      <c r="D83" s="46">
        <v>8.3</v>
      </c>
      <c r="E83" s="45">
        <v>172</v>
      </c>
      <c r="F83" s="59">
        <f t="shared" si="14"/>
        <v>0.1158139534883721</v>
      </c>
      <c r="G83" s="48"/>
      <c r="H83" s="47">
        <f t="shared" si="15"/>
        <v>0.4420883534136546</v>
      </c>
      <c r="I83" s="48"/>
      <c r="J83" s="49">
        <f t="shared" si="16"/>
        <v>0.05790697674418605</v>
      </c>
    </row>
    <row r="84" spans="1:10" ht="12.75">
      <c r="A84" s="43" t="s">
        <v>9</v>
      </c>
      <c r="B84" s="44">
        <v>6.7</v>
      </c>
      <c r="C84" s="45">
        <v>2.4</v>
      </c>
      <c r="D84" s="46">
        <v>3.1</v>
      </c>
      <c r="E84" s="45">
        <v>172</v>
      </c>
      <c r="F84" s="59">
        <f t="shared" si="14"/>
        <v>0.04325581395348837</v>
      </c>
      <c r="G84" s="48"/>
      <c r="H84" s="47"/>
      <c r="I84" s="48"/>
      <c r="J84" s="49">
        <f t="shared" si="16"/>
        <v>0.021627906976744184</v>
      </c>
    </row>
    <row r="85" spans="1:10" ht="13.5" thickBot="1">
      <c r="A85" s="50"/>
      <c r="B85" s="51"/>
      <c r="C85" s="51"/>
      <c r="D85" s="51"/>
      <c r="E85" s="51"/>
      <c r="F85" s="60"/>
      <c r="G85" s="51"/>
      <c r="H85" s="51"/>
      <c r="I85" s="51"/>
      <c r="J85" s="52"/>
    </row>
  </sheetData>
  <sheetProtection/>
  <mergeCells count="1">
    <mergeCell ref="A43:C4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"/>
  <sheetViews>
    <sheetView zoomScalePageLayoutView="0" workbookViewId="0" topLeftCell="A1">
      <selection activeCell="O27" sqref="O27"/>
    </sheetView>
  </sheetViews>
  <sheetFormatPr defaultColWidth="9.140625" defaultRowHeight="12.75"/>
  <cols>
    <col min="2" max="2" width="7.28125" style="0" customWidth="1"/>
    <col min="3" max="3" width="7.7109375" style="0" customWidth="1"/>
    <col min="5" max="5" width="6.140625" style="0" customWidth="1"/>
    <col min="6" max="6" width="5.7109375" style="0" customWidth="1"/>
  </cols>
  <sheetData>
    <row r="1" spans="1:3" ht="13.5" thickBot="1">
      <c r="A1" s="62"/>
      <c r="B1" s="61" t="s">
        <v>44</v>
      </c>
      <c r="C1" s="1"/>
    </row>
    <row r="2" spans="1:3" ht="12.75">
      <c r="A2" s="2" t="s">
        <v>45</v>
      </c>
      <c r="B2" s="1"/>
      <c r="C2" s="1"/>
    </row>
    <row r="3" spans="1:3" ht="12.75">
      <c r="A3" s="2" t="s">
        <v>46</v>
      </c>
      <c r="B3" s="1"/>
      <c r="C3" s="1"/>
    </row>
    <row r="4" spans="1:6" ht="13.5" thickBot="1">
      <c r="A4" s="2"/>
      <c r="B4" s="1"/>
      <c r="C4" s="1"/>
      <c r="E4" s="128" t="s">
        <v>29</v>
      </c>
      <c r="F4" s="16" t="s">
        <v>31</v>
      </c>
    </row>
    <row r="5" spans="1:11" ht="13.5" thickBot="1">
      <c r="A5" s="18" t="s">
        <v>22</v>
      </c>
      <c r="B5" s="17" t="s">
        <v>23</v>
      </c>
      <c r="C5" s="17" t="s">
        <v>0</v>
      </c>
      <c r="D5" s="129" t="s">
        <v>49</v>
      </c>
      <c r="E5" s="130" t="s">
        <v>25</v>
      </c>
      <c r="F5" s="3" t="s">
        <v>27</v>
      </c>
      <c r="G5" s="3" t="s">
        <v>19</v>
      </c>
      <c r="H5" s="3" t="s">
        <v>20</v>
      </c>
      <c r="I5" s="108" t="s">
        <v>47</v>
      </c>
      <c r="K5" s="106" t="s">
        <v>50</v>
      </c>
    </row>
    <row r="6" spans="1:12" ht="12.75">
      <c r="A6" s="96" t="str">
        <f>'Ballast Initial'!A6</f>
        <v>FP</v>
      </c>
      <c r="B6" s="136">
        <f>'Ballast Initial'!B6</f>
        <v>0</v>
      </c>
      <c r="C6" s="137" t="e">
        <f>'Ballast Initial'!C6</f>
        <v>#DIV/0!</v>
      </c>
      <c r="D6" s="140" t="e">
        <f>B6-C6</f>
        <v>#DIV/0!</v>
      </c>
      <c r="E6" s="127"/>
      <c r="G6" s="132"/>
      <c r="H6" s="133"/>
      <c r="I6" s="141" t="e">
        <f>(H6-G6)/E6*F6+G6</f>
        <v>#DIV/0!</v>
      </c>
      <c r="K6" s="131"/>
      <c r="L6" t="e">
        <f>I6*K6</f>
        <v>#DIV/0!</v>
      </c>
    </row>
    <row r="7" spans="1:12" ht="12.75">
      <c r="A7" s="100" t="s">
        <v>1</v>
      </c>
      <c r="B7" s="142"/>
      <c r="C7" s="143"/>
      <c r="D7" s="144"/>
      <c r="E7" s="145"/>
      <c r="F7" s="146"/>
      <c r="G7" s="147"/>
      <c r="H7" s="148"/>
      <c r="I7" s="149"/>
      <c r="J7" s="150"/>
      <c r="K7" s="151"/>
      <c r="L7" s="150"/>
    </row>
    <row r="8" spans="1:12" ht="12.75">
      <c r="A8" s="97" t="str">
        <f>'Ballast Initial'!A8</f>
        <v>1P</v>
      </c>
      <c r="B8" s="138">
        <f>'Ballast Initial'!B8</f>
        <v>0</v>
      </c>
      <c r="C8" s="139" t="e">
        <f>'Ballast Initial'!C8</f>
        <v>#DIV/0!</v>
      </c>
      <c r="D8" s="140" t="e">
        <f aca="true" t="shared" si="0" ref="D8:D56">B8-C8</f>
        <v>#DIV/0!</v>
      </c>
      <c r="E8" s="127"/>
      <c r="F8" s="107"/>
      <c r="G8" s="134"/>
      <c r="H8" s="135"/>
      <c r="I8" s="141" t="e">
        <f aca="true" t="shared" si="1" ref="I8:I56">(H8-G8)/E8*F8+G8</f>
        <v>#DIV/0!</v>
      </c>
      <c r="K8" s="131"/>
      <c r="L8" t="e">
        <f aca="true" t="shared" si="2" ref="L8:L37">I8*K8</f>
        <v>#DIV/0!</v>
      </c>
    </row>
    <row r="9" spans="1:12" ht="12.75">
      <c r="A9" s="97" t="str">
        <f>'Ballast Initial'!A9</f>
        <v>S</v>
      </c>
      <c r="B9" s="138">
        <f>'Ballast Initial'!B9</f>
        <v>0</v>
      </c>
      <c r="C9" s="139" t="e">
        <f>'Ballast Initial'!C9</f>
        <v>#DIV/0!</v>
      </c>
      <c r="D9" s="140" t="e">
        <f t="shared" si="0"/>
        <v>#DIV/0!</v>
      </c>
      <c r="E9" s="127"/>
      <c r="F9" s="107"/>
      <c r="G9" s="134"/>
      <c r="H9" s="135"/>
      <c r="I9" s="141" t="e">
        <f t="shared" si="1"/>
        <v>#DIV/0!</v>
      </c>
      <c r="K9" s="131"/>
      <c r="L9" t="e">
        <f t="shared" si="2"/>
        <v>#DIV/0!</v>
      </c>
    </row>
    <row r="10" spans="1:12" ht="12.75">
      <c r="A10" s="97" t="str">
        <f>'Ballast Initial'!A10</f>
        <v>2P</v>
      </c>
      <c r="B10" s="138">
        <f>'Ballast Initial'!B10</f>
        <v>0</v>
      </c>
      <c r="C10" s="139" t="e">
        <f>'Ballast Initial'!C10</f>
        <v>#DIV/0!</v>
      </c>
      <c r="D10" s="140" t="e">
        <f t="shared" si="0"/>
        <v>#DIV/0!</v>
      </c>
      <c r="E10" s="127"/>
      <c r="F10" s="107"/>
      <c r="G10" s="134"/>
      <c r="H10" s="135"/>
      <c r="I10" s="141" t="e">
        <f t="shared" si="1"/>
        <v>#DIV/0!</v>
      </c>
      <c r="K10" s="131"/>
      <c r="L10" t="e">
        <f t="shared" si="2"/>
        <v>#DIV/0!</v>
      </c>
    </row>
    <row r="11" spans="1:12" ht="12.75">
      <c r="A11" s="97" t="str">
        <f>'Ballast Initial'!A11</f>
        <v>S</v>
      </c>
      <c r="B11" s="138">
        <f>'Ballast Initial'!B11</f>
        <v>0</v>
      </c>
      <c r="C11" s="139" t="e">
        <f>'Ballast Initial'!C11</f>
        <v>#DIV/0!</v>
      </c>
      <c r="D11" s="140" t="e">
        <f t="shared" si="0"/>
        <v>#DIV/0!</v>
      </c>
      <c r="E11" s="127"/>
      <c r="F11" s="107"/>
      <c r="G11" s="134"/>
      <c r="H11" s="135"/>
      <c r="I11" s="141" t="e">
        <f t="shared" si="1"/>
        <v>#DIV/0!</v>
      </c>
      <c r="K11" s="131"/>
      <c r="L11" t="e">
        <f t="shared" si="2"/>
        <v>#DIV/0!</v>
      </c>
    </row>
    <row r="12" spans="1:12" ht="12.75">
      <c r="A12" s="97" t="str">
        <f>'Ballast Initial'!A12</f>
        <v>3P</v>
      </c>
      <c r="B12" s="138">
        <f>'Ballast Initial'!B12</f>
        <v>0</v>
      </c>
      <c r="C12" s="139" t="e">
        <f>'Ballast Initial'!C12</f>
        <v>#DIV/0!</v>
      </c>
      <c r="D12" s="140" t="e">
        <f t="shared" si="0"/>
        <v>#DIV/0!</v>
      </c>
      <c r="E12" s="127"/>
      <c r="F12" s="107"/>
      <c r="G12" s="134"/>
      <c r="H12" s="135"/>
      <c r="I12" s="141" t="e">
        <f t="shared" si="1"/>
        <v>#DIV/0!</v>
      </c>
      <c r="K12" s="131"/>
      <c r="L12" t="e">
        <f t="shared" si="2"/>
        <v>#DIV/0!</v>
      </c>
    </row>
    <row r="13" spans="1:12" ht="12.75">
      <c r="A13" s="97" t="str">
        <f>'Ballast Initial'!A13</f>
        <v>S</v>
      </c>
      <c r="B13" s="138">
        <f>'Ballast Initial'!B13</f>
        <v>0</v>
      </c>
      <c r="C13" s="139" t="e">
        <f>'Ballast Initial'!C13</f>
        <v>#DIV/0!</v>
      </c>
      <c r="D13" s="140" t="e">
        <f t="shared" si="0"/>
        <v>#DIV/0!</v>
      </c>
      <c r="E13" s="127"/>
      <c r="F13" s="107"/>
      <c r="G13" s="134"/>
      <c r="H13" s="135"/>
      <c r="I13" s="141" t="e">
        <f t="shared" si="1"/>
        <v>#DIV/0!</v>
      </c>
      <c r="K13" s="131"/>
      <c r="L13" t="e">
        <f t="shared" si="2"/>
        <v>#DIV/0!</v>
      </c>
    </row>
    <row r="14" spans="1:12" ht="12.75">
      <c r="A14" s="97" t="str">
        <f>'Ballast Initial'!A14</f>
        <v>4P</v>
      </c>
      <c r="B14" s="138">
        <f>'Ballast Initial'!B14</f>
        <v>0</v>
      </c>
      <c r="C14" s="139" t="e">
        <f>'Ballast Initial'!C14</f>
        <v>#DIV/0!</v>
      </c>
      <c r="D14" s="140" t="e">
        <f t="shared" si="0"/>
        <v>#DIV/0!</v>
      </c>
      <c r="E14" s="127"/>
      <c r="F14" s="107"/>
      <c r="G14" s="134"/>
      <c r="H14" s="135"/>
      <c r="I14" s="141" t="e">
        <f t="shared" si="1"/>
        <v>#DIV/0!</v>
      </c>
      <c r="K14" s="131"/>
      <c r="L14" t="e">
        <f t="shared" si="2"/>
        <v>#DIV/0!</v>
      </c>
    </row>
    <row r="15" spans="1:12" ht="12.75">
      <c r="A15" s="97" t="str">
        <f>'Ballast Initial'!A15</f>
        <v>S</v>
      </c>
      <c r="B15" s="138">
        <f>'Ballast Initial'!B15</f>
        <v>0</v>
      </c>
      <c r="C15" s="139" t="e">
        <f>'Ballast Initial'!C15</f>
        <v>#DIV/0!</v>
      </c>
      <c r="D15" s="140" t="e">
        <f t="shared" si="0"/>
        <v>#DIV/0!</v>
      </c>
      <c r="E15" s="127"/>
      <c r="F15" s="107"/>
      <c r="G15" s="134"/>
      <c r="H15" s="135"/>
      <c r="I15" s="141" t="e">
        <f t="shared" si="1"/>
        <v>#DIV/0!</v>
      </c>
      <c r="K15" s="131"/>
      <c r="L15" t="e">
        <f t="shared" si="2"/>
        <v>#DIV/0!</v>
      </c>
    </row>
    <row r="16" spans="1:12" ht="12.75">
      <c r="A16" s="97" t="str">
        <f>'Ballast Initial'!A16</f>
        <v>5P</v>
      </c>
      <c r="B16" s="138">
        <f>'Ballast Initial'!B16</f>
        <v>0</v>
      </c>
      <c r="C16" s="139" t="e">
        <f>'Ballast Initial'!C16</f>
        <v>#DIV/0!</v>
      </c>
      <c r="D16" s="140" t="e">
        <f t="shared" si="0"/>
        <v>#DIV/0!</v>
      </c>
      <c r="E16" s="127"/>
      <c r="F16" s="107"/>
      <c r="G16" s="134"/>
      <c r="H16" s="135"/>
      <c r="I16" s="141" t="e">
        <f t="shared" si="1"/>
        <v>#DIV/0!</v>
      </c>
      <c r="K16" s="131"/>
      <c r="L16" t="e">
        <f t="shared" si="2"/>
        <v>#DIV/0!</v>
      </c>
    </row>
    <row r="17" spans="1:12" ht="12.75">
      <c r="A17" s="97" t="str">
        <f>'Ballast Initial'!A17</f>
        <v>S</v>
      </c>
      <c r="B17" s="138">
        <f>'Ballast Initial'!B17</f>
        <v>0</v>
      </c>
      <c r="C17" s="139" t="e">
        <f>'Ballast Initial'!C17</f>
        <v>#DIV/0!</v>
      </c>
      <c r="D17" s="140" t="e">
        <f t="shared" si="0"/>
        <v>#DIV/0!</v>
      </c>
      <c r="E17" s="127"/>
      <c r="F17" s="107"/>
      <c r="G17" s="134"/>
      <c r="H17" s="135"/>
      <c r="I17" s="141" t="e">
        <f t="shared" si="1"/>
        <v>#DIV/0!</v>
      </c>
      <c r="K17" s="131"/>
      <c r="L17" t="e">
        <f t="shared" si="2"/>
        <v>#DIV/0!</v>
      </c>
    </row>
    <row r="18" spans="1:12" ht="12.75">
      <c r="A18" s="97" t="str">
        <f>'Ballast Initial'!A18</f>
        <v>6P</v>
      </c>
      <c r="B18" s="138">
        <f>'Ballast Initial'!B18</f>
        <v>0</v>
      </c>
      <c r="C18" s="139" t="e">
        <f>'Ballast Initial'!C18</f>
        <v>#DIV/0!</v>
      </c>
      <c r="D18" s="140" t="e">
        <f t="shared" si="0"/>
        <v>#DIV/0!</v>
      </c>
      <c r="E18" s="127"/>
      <c r="F18" s="107"/>
      <c r="G18" s="134"/>
      <c r="H18" s="135"/>
      <c r="I18" s="141" t="e">
        <f t="shared" si="1"/>
        <v>#DIV/0!</v>
      </c>
      <c r="K18" s="131"/>
      <c r="L18" t="e">
        <f t="shared" si="2"/>
        <v>#DIV/0!</v>
      </c>
    </row>
    <row r="19" spans="1:12" ht="12.75">
      <c r="A19" s="97" t="str">
        <f>'Ballast Initial'!A19</f>
        <v>S</v>
      </c>
      <c r="B19" s="138">
        <f>'Ballast Initial'!B19</f>
        <v>0</v>
      </c>
      <c r="C19" s="139" t="e">
        <f>'Ballast Initial'!C19</f>
        <v>#DIV/0!</v>
      </c>
      <c r="D19" s="140" t="e">
        <f t="shared" si="0"/>
        <v>#DIV/0!</v>
      </c>
      <c r="E19" s="127"/>
      <c r="F19" s="107"/>
      <c r="G19" s="134"/>
      <c r="H19" s="135"/>
      <c r="I19" s="141" t="e">
        <f t="shared" si="1"/>
        <v>#DIV/0!</v>
      </c>
      <c r="K19" s="131"/>
      <c r="L19" t="e">
        <f t="shared" si="2"/>
        <v>#DIV/0!</v>
      </c>
    </row>
    <row r="20" spans="1:12" ht="12.75">
      <c r="A20" s="97">
        <f>'Ballast Initial'!A20</f>
        <v>0</v>
      </c>
      <c r="B20" s="138">
        <f>'Ballast Initial'!B20</f>
        <v>0</v>
      </c>
      <c r="C20" s="139"/>
      <c r="D20" s="140"/>
      <c r="E20" s="127"/>
      <c r="F20" s="107"/>
      <c r="G20" s="134"/>
      <c r="H20" s="135"/>
      <c r="I20" s="141"/>
      <c r="K20" s="131"/>
      <c r="L20">
        <f t="shared" si="2"/>
        <v>0</v>
      </c>
    </row>
    <row r="21" spans="1:12" ht="12.75">
      <c r="A21" s="97">
        <f>'Ballast Initial'!A21</f>
        <v>0</v>
      </c>
      <c r="B21" s="138">
        <f>'Ballast Initial'!B21</f>
        <v>0</v>
      </c>
      <c r="C21" s="139">
        <f>'Ballast Initial'!C21</f>
        <v>0</v>
      </c>
      <c r="D21" s="140">
        <f t="shared" si="0"/>
        <v>0</v>
      </c>
      <c r="E21" s="127"/>
      <c r="F21" s="107"/>
      <c r="G21" s="134"/>
      <c r="H21" s="135"/>
      <c r="I21" s="141" t="e">
        <f t="shared" si="1"/>
        <v>#DIV/0!</v>
      </c>
      <c r="K21" s="131"/>
      <c r="L21" t="e">
        <f t="shared" si="2"/>
        <v>#DIV/0!</v>
      </c>
    </row>
    <row r="22" spans="1:12" ht="12.75">
      <c r="A22" s="97" t="str">
        <f>'Ballast Initial'!A22</f>
        <v>DBT</v>
      </c>
      <c r="B22" s="142"/>
      <c r="C22" s="143"/>
      <c r="D22" s="144"/>
      <c r="E22" s="145"/>
      <c r="F22" s="146"/>
      <c r="G22" s="147"/>
      <c r="H22" s="148"/>
      <c r="I22" s="149"/>
      <c r="J22" s="150"/>
      <c r="K22" s="151"/>
      <c r="L22" s="150"/>
    </row>
    <row r="23" spans="1:12" ht="12.75">
      <c r="A23" s="97" t="str">
        <f>'Ballast Initial'!A23</f>
        <v>1P</v>
      </c>
      <c r="B23" s="138">
        <f>'Ballast Initial'!B23</f>
        <v>0</v>
      </c>
      <c r="C23" s="139" t="e">
        <f>'Ballast Initial'!C23</f>
        <v>#DIV/0!</v>
      </c>
      <c r="D23" s="140" t="e">
        <f t="shared" si="0"/>
        <v>#DIV/0!</v>
      </c>
      <c r="E23" s="127"/>
      <c r="F23" s="107"/>
      <c r="G23" s="134"/>
      <c r="H23" s="135"/>
      <c r="I23" s="141" t="e">
        <f t="shared" si="1"/>
        <v>#DIV/0!</v>
      </c>
      <c r="K23" s="131"/>
      <c r="L23" t="e">
        <f t="shared" si="2"/>
        <v>#DIV/0!</v>
      </c>
    </row>
    <row r="24" spans="1:12" ht="12.75">
      <c r="A24" s="97" t="str">
        <f>'Ballast Initial'!A24</f>
        <v>S</v>
      </c>
      <c r="B24" s="138">
        <f>'Ballast Initial'!B24</f>
        <v>0</v>
      </c>
      <c r="C24" s="139" t="e">
        <f>'Ballast Initial'!C24</f>
        <v>#DIV/0!</v>
      </c>
      <c r="D24" s="140" t="e">
        <f t="shared" si="0"/>
        <v>#DIV/0!</v>
      </c>
      <c r="E24" s="127"/>
      <c r="F24" s="107"/>
      <c r="G24" s="134"/>
      <c r="H24" s="135"/>
      <c r="I24" s="141" t="e">
        <f t="shared" si="1"/>
        <v>#DIV/0!</v>
      </c>
      <c r="K24" s="131"/>
      <c r="L24" t="e">
        <f t="shared" si="2"/>
        <v>#DIV/0!</v>
      </c>
    </row>
    <row r="25" spans="1:12" ht="12.75">
      <c r="A25" s="97" t="str">
        <f>'Ballast Initial'!A25</f>
        <v>2P</v>
      </c>
      <c r="B25" s="138">
        <f>'Ballast Initial'!B25</f>
        <v>0</v>
      </c>
      <c r="C25" s="139" t="e">
        <f>'Ballast Initial'!C25</f>
        <v>#DIV/0!</v>
      </c>
      <c r="D25" s="140" t="e">
        <f t="shared" si="0"/>
        <v>#DIV/0!</v>
      </c>
      <c r="E25" s="127"/>
      <c r="F25" s="107"/>
      <c r="G25" s="134"/>
      <c r="H25" s="135"/>
      <c r="I25" s="141" t="e">
        <f t="shared" si="1"/>
        <v>#DIV/0!</v>
      </c>
      <c r="K25" s="131"/>
      <c r="L25" t="e">
        <f t="shared" si="2"/>
        <v>#DIV/0!</v>
      </c>
    </row>
    <row r="26" spans="1:12" ht="12.75">
      <c r="A26" s="97" t="str">
        <f>'Ballast Initial'!A26</f>
        <v>S</v>
      </c>
      <c r="B26" s="138">
        <f>'Ballast Initial'!B26</f>
        <v>0</v>
      </c>
      <c r="C26" s="139" t="e">
        <f>'Ballast Initial'!C26</f>
        <v>#DIV/0!</v>
      </c>
      <c r="D26" s="140" t="e">
        <f t="shared" si="0"/>
        <v>#DIV/0!</v>
      </c>
      <c r="E26" s="127"/>
      <c r="F26" s="107"/>
      <c r="G26" s="134"/>
      <c r="H26" s="135"/>
      <c r="I26" s="141" t="e">
        <f t="shared" si="1"/>
        <v>#DIV/0!</v>
      </c>
      <c r="K26" s="131"/>
      <c r="L26" t="e">
        <f t="shared" si="2"/>
        <v>#DIV/0!</v>
      </c>
    </row>
    <row r="27" spans="1:12" ht="12.75">
      <c r="A27" s="97" t="str">
        <f>'Ballast Initial'!A27</f>
        <v>3P</v>
      </c>
      <c r="B27" s="138">
        <f>'Ballast Initial'!B27</f>
        <v>0</v>
      </c>
      <c r="C27" s="139" t="e">
        <f>'Ballast Initial'!C27</f>
        <v>#DIV/0!</v>
      </c>
      <c r="D27" s="140" t="e">
        <f t="shared" si="0"/>
        <v>#DIV/0!</v>
      </c>
      <c r="E27" s="127"/>
      <c r="F27" s="107"/>
      <c r="G27" s="134"/>
      <c r="H27" s="135"/>
      <c r="I27" s="141" t="e">
        <f t="shared" si="1"/>
        <v>#DIV/0!</v>
      </c>
      <c r="K27" s="131"/>
      <c r="L27" t="e">
        <f t="shared" si="2"/>
        <v>#DIV/0!</v>
      </c>
    </row>
    <row r="28" spans="1:12" ht="12.75">
      <c r="A28" s="97" t="str">
        <f>'Ballast Initial'!A28</f>
        <v>S</v>
      </c>
      <c r="B28" s="138">
        <f>'Ballast Initial'!B28</f>
        <v>0</v>
      </c>
      <c r="C28" s="139" t="e">
        <f>'Ballast Initial'!C28</f>
        <v>#DIV/0!</v>
      </c>
      <c r="D28" s="140" t="e">
        <f t="shared" si="0"/>
        <v>#DIV/0!</v>
      </c>
      <c r="E28" s="127"/>
      <c r="F28" s="107"/>
      <c r="G28" s="134"/>
      <c r="H28" s="135"/>
      <c r="I28" s="141" t="e">
        <f t="shared" si="1"/>
        <v>#DIV/0!</v>
      </c>
      <c r="K28" s="131"/>
      <c r="L28" t="e">
        <f t="shared" si="2"/>
        <v>#DIV/0!</v>
      </c>
    </row>
    <row r="29" spans="1:12" ht="12.75">
      <c r="A29" s="97" t="str">
        <f>'Ballast Initial'!A29</f>
        <v>4P</v>
      </c>
      <c r="B29" s="138">
        <f>'Ballast Initial'!B29</f>
        <v>0</v>
      </c>
      <c r="C29" s="139" t="e">
        <f>'Ballast Initial'!C29</f>
        <v>#DIV/0!</v>
      </c>
      <c r="D29" s="140" t="e">
        <f t="shared" si="0"/>
        <v>#DIV/0!</v>
      </c>
      <c r="E29" s="127"/>
      <c r="F29" s="107"/>
      <c r="G29" s="134"/>
      <c r="H29" s="135"/>
      <c r="I29" s="141" t="e">
        <f t="shared" si="1"/>
        <v>#DIV/0!</v>
      </c>
      <c r="K29" s="131"/>
      <c r="L29" t="e">
        <f t="shared" si="2"/>
        <v>#DIV/0!</v>
      </c>
    </row>
    <row r="30" spans="1:12" ht="12.75">
      <c r="A30" s="97" t="str">
        <f>'Ballast Initial'!A30</f>
        <v>S</v>
      </c>
      <c r="B30" s="138">
        <f>'Ballast Initial'!B30</f>
        <v>0</v>
      </c>
      <c r="C30" s="139" t="e">
        <f>'Ballast Initial'!C30</f>
        <v>#DIV/0!</v>
      </c>
      <c r="D30" s="140" t="e">
        <f t="shared" si="0"/>
        <v>#DIV/0!</v>
      </c>
      <c r="E30" s="127"/>
      <c r="F30" s="107"/>
      <c r="G30" s="134"/>
      <c r="H30" s="135"/>
      <c r="I30" s="141" t="e">
        <f t="shared" si="1"/>
        <v>#DIV/0!</v>
      </c>
      <c r="K30" s="131"/>
      <c r="L30" t="e">
        <f t="shared" si="2"/>
        <v>#DIV/0!</v>
      </c>
    </row>
    <row r="31" spans="1:12" ht="12.75">
      <c r="A31" s="97" t="str">
        <f>'Ballast Initial'!A31</f>
        <v>5P</v>
      </c>
      <c r="B31" s="138">
        <f>'Ballast Initial'!B31</f>
        <v>0</v>
      </c>
      <c r="C31" s="139" t="e">
        <f>'Ballast Initial'!C31</f>
        <v>#DIV/0!</v>
      </c>
      <c r="D31" s="140" t="e">
        <f t="shared" si="0"/>
        <v>#DIV/0!</v>
      </c>
      <c r="E31" s="127"/>
      <c r="F31" s="107"/>
      <c r="G31" s="134"/>
      <c r="H31" s="135"/>
      <c r="I31" s="141" t="e">
        <f t="shared" si="1"/>
        <v>#DIV/0!</v>
      </c>
      <c r="K31" s="131"/>
      <c r="L31" t="e">
        <f t="shared" si="2"/>
        <v>#DIV/0!</v>
      </c>
    </row>
    <row r="32" spans="1:12" ht="12.75">
      <c r="A32" s="97" t="str">
        <f>'Ballast Initial'!A32</f>
        <v>S</v>
      </c>
      <c r="B32" s="138">
        <f>'Ballast Initial'!B32</f>
        <v>0</v>
      </c>
      <c r="C32" s="139" t="e">
        <f>'Ballast Initial'!C32</f>
        <v>#DIV/0!</v>
      </c>
      <c r="D32" s="140" t="e">
        <f t="shared" si="0"/>
        <v>#DIV/0!</v>
      </c>
      <c r="E32" s="127"/>
      <c r="F32" s="107"/>
      <c r="G32" s="134"/>
      <c r="H32" s="135"/>
      <c r="I32" s="141" t="e">
        <f t="shared" si="1"/>
        <v>#DIV/0!</v>
      </c>
      <c r="K32" s="131"/>
      <c r="L32" t="e">
        <f t="shared" si="2"/>
        <v>#DIV/0!</v>
      </c>
    </row>
    <row r="33" spans="1:12" ht="12.75">
      <c r="A33" s="97" t="str">
        <f>'Ballast Initial'!A33</f>
        <v>6P</v>
      </c>
      <c r="B33" s="138">
        <f>'Ballast Initial'!B33</f>
        <v>0</v>
      </c>
      <c r="C33" s="139" t="e">
        <f>'Ballast Initial'!C33</f>
        <v>#DIV/0!</v>
      </c>
      <c r="D33" s="140" t="e">
        <f t="shared" si="0"/>
        <v>#DIV/0!</v>
      </c>
      <c r="E33" s="127"/>
      <c r="F33" s="107"/>
      <c r="G33" s="134"/>
      <c r="H33" s="135"/>
      <c r="I33" s="141" t="e">
        <f t="shared" si="1"/>
        <v>#DIV/0!</v>
      </c>
      <c r="K33" s="131"/>
      <c r="L33" t="e">
        <f t="shared" si="2"/>
        <v>#DIV/0!</v>
      </c>
    </row>
    <row r="34" spans="1:12" ht="12.75">
      <c r="A34" s="97" t="str">
        <f>'Ballast Initial'!A34</f>
        <v>S</v>
      </c>
      <c r="B34" s="138">
        <f>'Ballast Initial'!B34</f>
        <v>0</v>
      </c>
      <c r="C34" s="139" t="e">
        <f>'Ballast Initial'!C34</f>
        <v>#DIV/0!</v>
      </c>
      <c r="D34" s="140" t="e">
        <f t="shared" si="0"/>
        <v>#DIV/0!</v>
      </c>
      <c r="E34" s="127"/>
      <c r="F34" s="107"/>
      <c r="G34" s="134"/>
      <c r="H34" s="135"/>
      <c r="I34" s="141" t="e">
        <f t="shared" si="1"/>
        <v>#DIV/0!</v>
      </c>
      <c r="K34" s="131"/>
      <c r="L34" t="e">
        <f t="shared" si="2"/>
        <v>#DIV/0!</v>
      </c>
    </row>
    <row r="35" spans="1:12" ht="12.75">
      <c r="A35" s="97">
        <f>'Ballast Initial'!A35</f>
        <v>0</v>
      </c>
      <c r="B35" s="138">
        <f>'Ballast Initial'!B35</f>
        <v>0</v>
      </c>
      <c r="C35" s="139"/>
      <c r="D35" s="140"/>
      <c r="E35" s="127"/>
      <c r="F35" s="107"/>
      <c r="G35" s="134"/>
      <c r="H35" s="135"/>
      <c r="I35" s="141"/>
      <c r="K35" s="131"/>
      <c r="L35">
        <f t="shared" si="2"/>
        <v>0</v>
      </c>
    </row>
    <row r="36" spans="1:12" ht="12.75">
      <c r="A36" s="98">
        <f>'Ballast Initial'!A36</f>
        <v>0</v>
      </c>
      <c r="B36" s="142">
        <f>'Ballast Initial'!B36</f>
        <v>0</v>
      </c>
      <c r="C36" s="143">
        <f>'Ballast Initial'!C36</f>
        <v>0</v>
      </c>
      <c r="D36" s="144">
        <f t="shared" si="0"/>
        <v>0</v>
      </c>
      <c r="E36" s="145"/>
      <c r="F36" s="146"/>
      <c r="G36" s="147"/>
      <c r="H36" s="148"/>
      <c r="I36" s="149" t="e">
        <f t="shared" si="1"/>
        <v>#DIV/0!</v>
      </c>
      <c r="J36" s="150"/>
      <c r="K36" s="151"/>
      <c r="L36" s="150" t="e">
        <f t="shared" si="2"/>
        <v>#DIV/0!</v>
      </c>
    </row>
    <row r="37" spans="1:12" ht="12.75">
      <c r="A37" s="152" t="str">
        <f>'Ballast Initial'!A37</f>
        <v>AP</v>
      </c>
      <c r="B37" s="153">
        <f>'Ballast Initial'!B37</f>
        <v>0</v>
      </c>
      <c r="C37" s="154" t="e">
        <f>'Ballast Initial'!C37</f>
        <v>#DIV/0!</v>
      </c>
      <c r="D37" s="162" t="e">
        <f>B37+C37</f>
        <v>#DIV/0!</v>
      </c>
      <c r="E37" s="155"/>
      <c r="F37" s="156"/>
      <c r="G37" s="157"/>
      <c r="H37" s="158"/>
      <c r="I37" s="159" t="e">
        <f t="shared" si="1"/>
        <v>#DIV/0!</v>
      </c>
      <c r="J37" s="160"/>
      <c r="K37" s="161"/>
      <c r="L37" s="160" t="e">
        <f t="shared" si="2"/>
        <v>#DIV/0!</v>
      </c>
    </row>
    <row r="38" spans="1:9" ht="12.75">
      <c r="A38" s="97">
        <f>'Ballast Initial'!A38</f>
        <v>0</v>
      </c>
      <c r="B38" s="138"/>
      <c r="C38" s="139"/>
      <c r="D38" s="140"/>
      <c r="E38" s="127"/>
      <c r="F38" s="107"/>
      <c r="G38" s="134"/>
      <c r="H38" s="135"/>
      <c r="I38" s="141"/>
    </row>
    <row r="39" spans="1:9" ht="12.75">
      <c r="A39" s="97">
        <f>'Ballast Initial'!A39</f>
        <v>0</v>
      </c>
      <c r="B39" s="138" t="str">
        <f>'Ballast Initial'!B39</f>
        <v>SumBallast</v>
      </c>
      <c r="C39" s="139" t="e">
        <f>'Ballast Initial'!C39</f>
        <v>#DIV/0!</v>
      </c>
      <c r="D39" s="140" t="e">
        <f t="shared" si="0"/>
        <v>#VALUE!</v>
      </c>
      <c r="E39" s="127"/>
      <c r="F39" s="107"/>
      <c r="G39" s="134"/>
      <c r="H39" s="135"/>
      <c r="I39" s="141" t="e">
        <f t="shared" si="1"/>
        <v>#DIV/0!</v>
      </c>
    </row>
    <row r="40" spans="1:9" ht="12.75">
      <c r="A40" s="97">
        <f>'Ballast Initial'!A40</f>
        <v>0</v>
      </c>
      <c r="B40" s="138" t="str">
        <f>'Ballast Initial'!B40</f>
        <v>Density</v>
      </c>
      <c r="C40" s="139">
        <f>'Ballast Initial'!C40</f>
        <v>0</v>
      </c>
      <c r="D40" s="140" t="e">
        <f t="shared" si="0"/>
        <v>#VALUE!</v>
      </c>
      <c r="E40" s="127"/>
      <c r="F40" s="107"/>
      <c r="G40" s="134"/>
      <c r="H40" s="135"/>
      <c r="I40" s="141" t="e">
        <f t="shared" si="1"/>
        <v>#DIV/0!</v>
      </c>
    </row>
    <row r="41" spans="1:9" ht="12.75">
      <c r="A41" s="97">
        <f>'Ballast Initial'!A41</f>
        <v>0</v>
      </c>
      <c r="B41" s="138" t="str">
        <f>'Ballast Initial'!B41</f>
        <v>Ballast</v>
      </c>
      <c r="C41" s="139" t="e">
        <f>'Ballast Initial'!C41</f>
        <v>#DIV/0!</v>
      </c>
      <c r="D41" s="140" t="e">
        <f t="shared" si="0"/>
        <v>#VALUE!</v>
      </c>
      <c r="E41" s="127"/>
      <c r="F41" s="107"/>
      <c r="G41" s="134"/>
      <c r="H41" s="135"/>
      <c r="I41" s="141" t="e">
        <f t="shared" si="1"/>
        <v>#DIV/0!</v>
      </c>
    </row>
    <row r="42" spans="1:9" ht="12.75">
      <c r="A42" s="97"/>
      <c r="B42" s="138"/>
      <c r="C42" s="139"/>
      <c r="D42" s="140"/>
      <c r="E42" s="127"/>
      <c r="F42" s="107"/>
      <c r="G42" s="134"/>
      <c r="H42" s="135"/>
      <c r="I42" s="141"/>
    </row>
    <row r="43" spans="1:9" ht="12.75">
      <c r="A43" s="97"/>
      <c r="B43" s="138"/>
      <c r="C43" s="139"/>
      <c r="D43" s="140"/>
      <c r="E43" s="127"/>
      <c r="F43" s="107"/>
      <c r="G43" s="134"/>
      <c r="H43" s="135"/>
      <c r="I43" s="141"/>
    </row>
    <row r="44" spans="1:12" ht="12.75">
      <c r="A44" s="97" t="str">
        <f>'Ballast Initial'!A44</f>
        <v>Tank #</v>
      </c>
      <c r="B44" s="142" t="str">
        <f>'Ballast Initial'!B44</f>
        <v>Sndng</v>
      </c>
      <c r="C44" s="143" t="str">
        <f>'Ballast Initial'!C44</f>
        <v>Cub.m</v>
      </c>
      <c r="D44" s="144" t="e">
        <f t="shared" si="0"/>
        <v>#VALUE!</v>
      </c>
      <c r="E44" s="145"/>
      <c r="F44" s="146"/>
      <c r="G44" s="147"/>
      <c r="H44" s="148"/>
      <c r="I44" s="149" t="e">
        <f t="shared" si="1"/>
        <v>#DIV/0!</v>
      </c>
      <c r="J44" s="150"/>
      <c r="K44" s="150"/>
      <c r="L44" s="150"/>
    </row>
    <row r="45" spans="1:9" ht="12.75">
      <c r="A45" s="97">
        <f>'Ballast Initial'!A45</f>
        <v>0</v>
      </c>
      <c r="B45" s="138">
        <f>'Ballast Initial'!B45</f>
        <v>0</v>
      </c>
      <c r="C45" s="139" t="e">
        <f>'Ballast Initial'!C45</f>
        <v>#DIV/0!</v>
      </c>
      <c r="D45" s="140" t="e">
        <f t="shared" si="0"/>
        <v>#DIV/0!</v>
      </c>
      <c r="E45" s="127"/>
      <c r="F45" s="107"/>
      <c r="G45" s="134"/>
      <c r="H45" s="135"/>
      <c r="I45" s="141" t="e">
        <f t="shared" si="1"/>
        <v>#DIV/0!</v>
      </c>
    </row>
    <row r="46" spans="1:9" ht="12.75">
      <c r="A46" s="97">
        <f>'Ballast Initial'!A46</f>
        <v>0</v>
      </c>
      <c r="B46" s="138">
        <f>'Ballast Initial'!B46</f>
        <v>0</v>
      </c>
      <c r="C46" s="139" t="e">
        <f>'Ballast Initial'!C46</f>
        <v>#DIV/0!</v>
      </c>
      <c r="D46" s="140" t="e">
        <f t="shared" si="0"/>
        <v>#DIV/0!</v>
      </c>
      <c r="E46" s="127"/>
      <c r="F46" s="107"/>
      <c r="G46" s="134"/>
      <c r="H46" s="135"/>
      <c r="I46" s="141" t="e">
        <f t="shared" si="1"/>
        <v>#DIV/0!</v>
      </c>
    </row>
    <row r="47" spans="1:9" ht="12.75">
      <c r="A47" s="97">
        <f>'Ballast Initial'!A47</f>
        <v>0</v>
      </c>
      <c r="B47" s="138">
        <f>'Ballast Initial'!B47</f>
        <v>0</v>
      </c>
      <c r="C47" s="139" t="e">
        <f>'Ballast Initial'!C47</f>
        <v>#DIV/0!</v>
      </c>
      <c r="D47" s="140" t="e">
        <f t="shared" si="0"/>
        <v>#DIV/0!</v>
      </c>
      <c r="E47" s="127"/>
      <c r="F47" s="107"/>
      <c r="G47" s="134"/>
      <c r="H47" s="135"/>
      <c r="I47" s="141" t="e">
        <f t="shared" si="1"/>
        <v>#DIV/0!</v>
      </c>
    </row>
    <row r="48" spans="1:9" ht="12.75">
      <c r="A48" s="97">
        <f>'Ballast Initial'!A48</f>
        <v>0</v>
      </c>
      <c r="B48" s="138">
        <f>'Ballast Initial'!B48</f>
        <v>0</v>
      </c>
      <c r="C48" s="139" t="e">
        <f>'Ballast Initial'!C48</f>
        <v>#DIV/0!</v>
      </c>
      <c r="D48" s="140" t="e">
        <f t="shared" si="0"/>
        <v>#DIV/0!</v>
      </c>
      <c r="E48" s="127"/>
      <c r="F48" s="107"/>
      <c r="G48" s="134"/>
      <c r="H48" s="135"/>
      <c r="I48" s="141" t="e">
        <f t="shared" si="1"/>
        <v>#DIV/0!</v>
      </c>
    </row>
    <row r="49" spans="1:9" ht="12.75">
      <c r="A49" s="97">
        <f>'Ballast Initial'!A49</f>
        <v>0</v>
      </c>
      <c r="B49" s="138">
        <f>'Ballast Initial'!B49</f>
        <v>0</v>
      </c>
      <c r="C49" s="139" t="e">
        <f>'Ballast Initial'!C49</f>
        <v>#DIV/0!</v>
      </c>
      <c r="D49" s="140" t="e">
        <f t="shared" si="0"/>
        <v>#DIV/0!</v>
      </c>
      <c r="E49" s="127"/>
      <c r="F49" s="107"/>
      <c r="G49" s="134"/>
      <c r="H49" s="135"/>
      <c r="I49" s="141" t="e">
        <f t="shared" si="1"/>
        <v>#DIV/0!</v>
      </c>
    </row>
    <row r="50" spans="1:9" ht="12.75">
      <c r="A50" s="97">
        <f>'Ballast Initial'!A50</f>
        <v>0</v>
      </c>
      <c r="B50" s="138">
        <f>'Ballast Initial'!B50</f>
        <v>0</v>
      </c>
      <c r="C50" s="139" t="e">
        <f>'Ballast Initial'!C50</f>
        <v>#DIV/0!</v>
      </c>
      <c r="D50" s="140" t="e">
        <f t="shared" si="0"/>
        <v>#DIV/0!</v>
      </c>
      <c r="E50" s="127"/>
      <c r="F50" s="107"/>
      <c r="G50" s="134"/>
      <c r="H50" s="135"/>
      <c r="I50" s="141" t="e">
        <f t="shared" si="1"/>
        <v>#DIV/0!</v>
      </c>
    </row>
    <row r="51" spans="1:9" ht="12.75">
      <c r="A51" s="97">
        <f>'Ballast Initial'!A51</f>
        <v>0</v>
      </c>
      <c r="B51" s="138">
        <f>'Ballast Initial'!B51</f>
        <v>0</v>
      </c>
      <c r="C51" s="139" t="e">
        <f>'Ballast Initial'!C51</f>
        <v>#DIV/0!</v>
      </c>
      <c r="D51" s="140" t="e">
        <f t="shared" si="0"/>
        <v>#DIV/0!</v>
      </c>
      <c r="E51" s="127"/>
      <c r="F51" s="107"/>
      <c r="G51" s="134"/>
      <c r="H51" s="135"/>
      <c r="I51" s="141" t="e">
        <f t="shared" si="1"/>
        <v>#DIV/0!</v>
      </c>
    </row>
    <row r="52" spans="1:9" ht="12.75">
      <c r="A52" s="97">
        <f>'Ballast Initial'!A52</f>
        <v>0</v>
      </c>
      <c r="B52" s="138">
        <f>'Ballast Initial'!B52</f>
        <v>0</v>
      </c>
      <c r="C52" s="139" t="e">
        <f>'Ballast Initial'!C52</f>
        <v>#DIV/0!</v>
      </c>
      <c r="D52" s="140" t="e">
        <f t="shared" si="0"/>
        <v>#DIV/0!</v>
      </c>
      <c r="E52" s="127"/>
      <c r="F52" s="107"/>
      <c r="G52" s="134"/>
      <c r="H52" s="135"/>
      <c r="I52" s="141" t="e">
        <f t="shared" si="1"/>
        <v>#DIV/0!</v>
      </c>
    </row>
    <row r="53" spans="1:9" ht="12.75">
      <c r="A53" s="97">
        <f>'Ballast Initial'!A53</f>
        <v>0</v>
      </c>
      <c r="B53" s="138">
        <f>'Ballast Initial'!B53</f>
        <v>0</v>
      </c>
      <c r="C53" s="139" t="e">
        <f>'Ballast Initial'!C53</f>
        <v>#DIV/0!</v>
      </c>
      <c r="D53" s="140" t="e">
        <f t="shared" si="0"/>
        <v>#DIV/0!</v>
      </c>
      <c r="E53" s="127"/>
      <c r="F53" s="107"/>
      <c r="G53" s="134"/>
      <c r="H53" s="135"/>
      <c r="I53" s="141" t="e">
        <f t="shared" si="1"/>
        <v>#DIV/0!</v>
      </c>
    </row>
    <row r="54" spans="1:9" ht="12.75">
      <c r="A54" s="97">
        <f>'Ballast Initial'!A54</f>
        <v>0</v>
      </c>
      <c r="B54" s="138">
        <f>'Ballast Initial'!B54</f>
        <v>0</v>
      </c>
      <c r="C54" s="139">
        <f>'Ballast Initial'!C54</f>
        <v>0</v>
      </c>
      <c r="D54" s="140">
        <f t="shared" si="0"/>
        <v>0</v>
      </c>
      <c r="I54" s="141" t="e">
        <f t="shared" si="1"/>
        <v>#DIV/0!</v>
      </c>
    </row>
    <row r="55" spans="1:9" ht="12.75">
      <c r="A55" s="97">
        <f>'Ballast Initial'!A55</f>
        <v>0</v>
      </c>
      <c r="B55" s="138">
        <f>'Ballast Initial'!B55</f>
        <v>0</v>
      </c>
      <c r="C55" s="139">
        <f>'Ballast Initial'!C55</f>
        <v>0</v>
      </c>
      <c r="D55" s="140">
        <f t="shared" si="0"/>
        <v>0</v>
      </c>
      <c r="I55" s="141" t="e">
        <f t="shared" si="1"/>
        <v>#DIV/0!</v>
      </c>
    </row>
    <row r="56" spans="1:9" ht="12.75">
      <c r="A56" s="97">
        <f>'Ballast Initial'!A56</f>
        <v>0</v>
      </c>
      <c r="B56" s="138" t="str">
        <f>'Ballast Initial'!B56</f>
        <v>FW</v>
      </c>
      <c r="C56" s="139" t="e">
        <f>'Ballast Initial'!C56</f>
        <v>#DIV/0!</v>
      </c>
      <c r="D56" s="140" t="e">
        <f t="shared" si="0"/>
        <v>#VALUE!</v>
      </c>
      <c r="I56" s="141" t="e">
        <f t="shared" si="1"/>
        <v>#DIV/0!</v>
      </c>
    </row>
    <row r="57" spans="1:4" ht="12.75">
      <c r="A57" s="97"/>
      <c r="B57" s="79"/>
      <c r="C57" s="103"/>
      <c r="D57" s="11"/>
    </row>
    <row r="58" spans="1:4" ht="12.75">
      <c r="A58" s="97"/>
      <c r="B58" s="79"/>
      <c r="C58" s="103"/>
      <c r="D58" s="11"/>
    </row>
    <row r="59" spans="1:4" ht="12.75">
      <c r="A59" s="97"/>
      <c r="B59" s="79"/>
      <c r="C59" s="103"/>
      <c r="D59" s="11"/>
    </row>
    <row r="60" spans="1:4" ht="12.75">
      <c r="A60" s="97"/>
      <c r="B60" s="79"/>
      <c r="C60" s="103"/>
      <c r="D60" s="11"/>
    </row>
    <row r="61" spans="1:4" ht="12.75">
      <c r="A61" s="97"/>
      <c r="B61" s="79"/>
      <c r="C61" s="103"/>
      <c r="D61" s="11"/>
    </row>
    <row r="62" spans="1:4" ht="12.75">
      <c r="A62" s="97"/>
      <c r="B62" s="79"/>
      <c r="C62" s="103"/>
      <c r="D62" s="11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tBSI-Inspectorate.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Alimovs</dc:creator>
  <cp:keywords/>
  <dc:description/>
  <cp:lastModifiedBy>XTreme.ws</cp:lastModifiedBy>
  <dcterms:created xsi:type="dcterms:W3CDTF">2001-11-09T10:13:03Z</dcterms:created>
  <dcterms:modified xsi:type="dcterms:W3CDTF">2016-03-26T14:08:21Z</dcterms:modified>
  <cp:category/>
  <cp:version/>
  <cp:contentType/>
  <cp:contentStatus/>
</cp:coreProperties>
</file>